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775" windowHeight="11955"/>
  </bookViews>
  <sheets>
    <sheet name="4P1 Job Retention Trends" sheetId="2" r:id="rId1"/>
  </sheets>
  <definedNames>
    <definedName name="_xlnm.Print_Area" localSheetId="0">'4P1 Job Retention Trends'!$A$5:$AU$67</definedName>
    <definedName name="_xlnm.Print_Titles" localSheetId="0">'4P1 Job Retention Trends'!$A:$B</definedName>
  </definedNames>
  <calcPr calcId="125725"/>
</workbook>
</file>

<file path=xl/calcChain.xml><?xml version="1.0" encoding="utf-8"?>
<calcChain xmlns="http://schemas.openxmlformats.org/spreadsheetml/2006/main">
  <c r="AQ38" i="2"/>
  <c r="AR38" s="1"/>
  <c r="AO38"/>
  <c r="AP38" s="1"/>
  <c r="AK38"/>
  <c r="AJ38"/>
  <c r="AH38"/>
  <c r="AI38" s="1"/>
  <c r="AD38"/>
  <c r="AC38"/>
  <c r="AQ37"/>
  <c r="AR37" s="1"/>
  <c r="AO37"/>
  <c r="AP37" s="1"/>
  <c r="AJ37"/>
  <c r="AK37" s="1"/>
  <c r="AH37"/>
  <c r="AI37" s="1"/>
  <c r="AD37"/>
  <c r="AC37"/>
  <c r="AQ36"/>
  <c r="AR36" s="1"/>
  <c r="AO36"/>
  <c r="AP36" s="1"/>
  <c r="AJ36"/>
  <c r="AK36" s="1"/>
  <c r="AI36"/>
  <c r="AH36"/>
  <c r="AD36"/>
  <c r="AC36"/>
  <c r="AQ35"/>
  <c r="AR35" s="1"/>
  <c r="AP35"/>
  <c r="AO35"/>
  <c r="AJ35"/>
  <c r="AK35" s="1"/>
  <c r="AH35"/>
  <c r="AI35" s="1"/>
  <c r="AD35"/>
  <c r="AC35"/>
  <c r="AQ34"/>
  <c r="AR34" s="1"/>
  <c r="AO34"/>
  <c r="AP34" s="1"/>
  <c r="AK34"/>
  <c r="AJ34"/>
  <c r="AH34"/>
  <c r="AI34" s="1"/>
  <c r="AD34"/>
  <c r="AC34"/>
  <c r="AQ33"/>
  <c r="AR33" s="1"/>
  <c r="AO33"/>
  <c r="AP33" s="1"/>
  <c r="AJ33"/>
  <c r="AK33" s="1"/>
  <c r="AH33"/>
  <c r="AI33" s="1"/>
  <c r="AD33"/>
  <c r="AC33"/>
  <c r="AQ32"/>
  <c r="AR32" s="1"/>
  <c r="AO32"/>
  <c r="AP32" s="1"/>
  <c r="AJ32"/>
  <c r="AK32" s="1"/>
  <c r="AI32"/>
  <c r="AH32"/>
  <c r="AD32"/>
  <c r="AC32"/>
  <c r="AQ31"/>
  <c r="AR31" s="1"/>
  <c r="AP31"/>
  <c r="AO31"/>
  <c r="AJ31"/>
  <c r="AK31" s="1"/>
  <c r="AH31"/>
  <c r="AI31" s="1"/>
  <c r="AD31"/>
  <c r="AC31"/>
  <c r="AR29"/>
  <c r="AQ29"/>
  <c r="AO29"/>
  <c r="AP29" s="1"/>
  <c r="AJ29"/>
  <c r="AK29" s="1"/>
  <c r="AH29"/>
  <c r="AI29" s="1"/>
  <c r="AD29"/>
  <c r="AC29"/>
  <c r="AQ28"/>
  <c r="AR28" s="1"/>
  <c r="AO28"/>
  <c r="AP28" s="1"/>
  <c r="AJ28"/>
  <c r="AK28" s="1"/>
  <c r="AI28"/>
  <c r="AH28"/>
  <c r="AD28"/>
  <c r="AC28"/>
  <c r="AQ27"/>
  <c r="AR27" s="1"/>
  <c r="AP27"/>
  <c r="AO27"/>
  <c r="AJ27"/>
  <c r="AK27" s="1"/>
  <c r="AH27"/>
  <c r="AI27" s="1"/>
  <c r="AD27"/>
  <c r="AC27"/>
  <c r="AQ26"/>
  <c r="AR26" s="1"/>
  <c r="AO26"/>
  <c r="AP26" s="1"/>
  <c r="AK26"/>
  <c r="AJ26"/>
  <c r="AI26"/>
  <c r="AH26"/>
  <c r="AD26"/>
  <c r="AC26"/>
  <c r="AR25"/>
  <c r="AQ25"/>
  <c r="AP25"/>
  <c r="AO25"/>
  <c r="AJ25"/>
  <c r="AK25" s="1"/>
  <c r="AH25"/>
  <c r="AI25" s="1"/>
  <c r="AD25"/>
  <c r="AC25"/>
  <c r="AQ24"/>
  <c r="AR24" s="1"/>
  <c r="AO24"/>
  <c r="AP24" s="1"/>
  <c r="AK24"/>
  <c r="AJ24"/>
  <c r="AI24"/>
  <c r="AH24"/>
  <c r="AD24"/>
  <c r="AC24"/>
  <c r="AR23"/>
  <c r="AQ23"/>
  <c r="AP23"/>
  <c r="AO23"/>
  <c r="AJ23"/>
  <c r="AK23" s="1"/>
  <c r="AH23"/>
  <c r="AI23" s="1"/>
  <c r="AD23"/>
  <c r="AC23"/>
  <c r="AQ22"/>
  <c r="AR22" s="1"/>
  <c r="AO22"/>
  <c r="AP22" s="1"/>
  <c r="AK22"/>
  <c r="AJ22"/>
  <c r="AH22"/>
  <c r="AI22" s="1"/>
  <c r="AD22"/>
  <c r="AC22"/>
  <c r="AR21"/>
  <c r="AQ21"/>
  <c r="AP21"/>
  <c r="AO21"/>
  <c r="AJ21"/>
  <c r="AK21" s="1"/>
  <c r="AH21"/>
  <c r="AI21" s="1"/>
  <c r="AD21"/>
  <c r="AC21"/>
  <c r="AQ20"/>
  <c r="AR20" s="1"/>
  <c r="AO20"/>
  <c r="AP20" s="1"/>
  <c r="AJ20"/>
  <c r="AK20" s="1"/>
  <c r="AI20"/>
  <c r="AH20"/>
  <c r="AD20"/>
  <c r="AC20"/>
  <c r="AQ19"/>
  <c r="AR19" s="1"/>
  <c r="AP19"/>
  <c r="AO19"/>
  <c r="AJ19"/>
  <c r="AK19" s="1"/>
  <c r="AH19"/>
  <c r="AI19" s="1"/>
  <c r="AD19"/>
  <c r="AC19"/>
  <c r="AQ18"/>
  <c r="AR18" s="1"/>
  <c r="AO18"/>
  <c r="AP18" s="1"/>
  <c r="AL18"/>
  <c r="AK18"/>
  <c r="AJ18"/>
  <c r="AH18"/>
  <c r="AI18" s="1"/>
  <c r="AD18"/>
  <c r="AC18"/>
  <c r="AR17"/>
  <c r="AQ17"/>
  <c r="AO17"/>
  <c r="AP17" s="1"/>
  <c r="AJ17"/>
  <c r="AK17" s="1"/>
  <c r="AH17"/>
  <c r="AI17" s="1"/>
  <c r="AD17"/>
  <c r="AC17"/>
  <c r="AQ16"/>
  <c r="AR16" s="1"/>
  <c r="AO16"/>
  <c r="AP16" s="1"/>
  <c r="AJ16"/>
  <c r="AK16" s="1"/>
  <c r="AI16"/>
  <c r="AH16"/>
  <c r="AD16"/>
  <c r="AC16"/>
  <c r="Z34"/>
  <c r="AS34" s="1"/>
  <c r="Z33"/>
  <c r="AE33" s="1"/>
  <c r="Z32"/>
  <c r="AS32" s="1"/>
  <c r="Z31"/>
  <c r="AE31" s="1"/>
  <c r="Z29"/>
  <c r="AL29" s="1"/>
  <c r="Z28"/>
  <c r="AS28" s="1"/>
  <c r="Z27"/>
  <c r="AL27" s="1"/>
  <c r="Z26"/>
  <c r="AS26" s="1"/>
  <c r="Z25"/>
  <c r="AL25" s="1"/>
  <c r="Z24"/>
  <c r="AS24" s="1"/>
  <c r="Z23"/>
  <c r="AL23" s="1"/>
  <c r="Z22"/>
  <c r="AS22" s="1"/>
  <c r="Z21"/>
  <c r="AL21" s="1"/>
  <c r="Z20"/>
  <c r="AS20" s="1"/>
  <c r="Z19"/>
  <c r="AL19" s="1"/>
  <c r="Z18"/>
  <c r="AS18" s="1"/>
  <c r="Z17"/>
  <c r="AL17" s="1"/>
  <c r="Z16"/>
  <c r="AS16" s="1"/>
  <c r="U67"/>
  <c r="P67"/>
  <c r="K67"/>
  <c r="U65"/>
  <c r="P65"/>
  <c r="K65"/>
  <c r="E65"/>
  <c r="D65"/>
  <c r="U63"/>
  <c r="P63"/>
  <c r="K63"/>
  <c r="U62"/>
  <c r="P62"/>
  <c r="K62"/>
  <c r="U61"/>
  <c r="P61"/>
  <c r="K61"/>
  <c r="U60"/>
  <c r="P60"/>
  <c r="K60"/>
  <c r="U59"/>
  <c r="P59"/>
  <c r="K59"/>
  <c r="U58"/>
  <c r="P58"/>
  <c r="K58"/>
  <c r="U57"/>
  <c r="P57"/>
  <c r="K57"/>
  <c r="U56"/>
  <c r="P56"/>
  <c r="K56"/>
  <c r="U55"/>
  <c r="P55"/>
  <c r="K55"/>
  <c r="U54"/>
  <c r="P54"/>
  <c r="K54"/>
  <c r="U53"/>
  <c r="P53"/>
  <c r="K53"/>
  <c r="U52"/>
  <c r="P52"/>
  <c r="K52"/>
  <c r="U51"/>
  <c r="P51"/>
  <c r="K51"/>
  <c r="U50"/>
  <c r="P50"/>
  <c r="K50"/>
  <c r="U49"/>
  <c r="P49"/>
  <c r="K49"/>
  <c r="U48"/>
  <c r="P48"/>
  <c r="K48"/>
  <c r="U47"/>
  <c r="P47"/>
  <c r="K47"/>
  <c r="U46"/>
  <c r="P46"/>
  <c r="K46"/>
  <c r="U45"/>
  <c r="P45"/>
  <c r="K45"/>
  <c r="U44"/>
  <c r="P44"/>
  <c r="K44"/>
  <c r="U43"/>
  <c r="P43"/>
  <c r="K43"/>
  <c r="U42"/>
  <c r="P42"/>
  <c r="K42"/>
  <c r="U41"/>
  <c r="P41"/>
  <c r="K41"/>
  <c r="U40"/>
  <c r="P40"/>
  <c r="K40"/>
  <c r="U39"/>
  <c r="P39"/>
  <c r="K39"/>
  <c r="U38"/>
  <c r="P38"/>
  <c r="K38"/>
  <c r="U37"/>
  <c r="P37"/>
  <c r="K37"/>
  <c r="U36"/>
  <c r="P36"/>
  <c r="K36"/>
  <c r="U35"/>
  <c r="P35"/>
  <c r="K35"/>
  <c r="U34"/>
  <c r="P34"/>
  <c r="K34"/>
  <c r="U33"/>
  <c r="P33"/>
  <c r="K33"/>
  <c r="U32"/>
  <c r="P32"/>
  <c r="K32"/>
  <c r="U31"/>
  <c r="P31"/>
  <c r="K31"/>
  <c r="U29"/>
  <c r="P29"/>
  <c r="K29"/>
  <c r="U28"/>
  <c r="P28"/>
  <c r="K28"/>
  <c r="U27"/>
  <c r="P27"/>
  <c r="K27"/>
  <c r="U26"/>
  <c r="P26"/>
  <c r="K26"/>
  <c r="U25"/>
  <c r="P25"/>
  <c r="K25"/>
  <c r="U24"/>
  <c r="P24"/>
  <c r="K24"/>
  <c r="U23"/>
  <c r="P23"/>
  <c r="K23"/>
  <c r="U22"/>
  <c r="P22"/>
  <c r="K22"/>
  <c r="U21"/>
  <c r="P21"/>
  <c r="K21"/>
  <c r="U20"/>
  <c r="P20"/>
  <c r="K20"/>
  <c r="U19"/>
  <c r="P19"/>
  <c r="K19"/>
  <c r="U18"/>
  <c r="P18"/>
  <c r="K18"/>
  <c r="U17"/>
  <c r="P17"/>
  <c r="K17"/>
  <c r="U16"/>
  <c r="P16"/>
  <c r="K16"/>
  <c r="U14"/>
  <c r="P14"/>
  <c r="K14"/>
  <c r="AD67"/>
  <c r="AC67"/>
  <c r="AQ65"/>
  <c r="AR65" s="1"/>
  <c r="AO65"/>
  <c r="AP65" s="1"/>
  <c r="AJ65"/>
  <c r="AK65" s="1"/>
  <c r="AH65"/>
  <c r="AI65" s="1"/>
  <c r="AD65"/>
  <c r="AC65"/>
  <c r="Z65"/>
  <c r="AQ63"/>
  <c r="AR63" s="1"/>
  <c r="AO63"/>
  <c r="AP63" s="1"/>
  <c r="AJ63"/>
  <c r="AK63" s="1"/>
  <c r="AH63"/>
  <c r="AI63" s="1"/>
  <c r="AD63"/>
  <c r="AC63"/>
  <c r="Z63"/>
  <c r="AL63" s="1"/>
  <c r="AQ62"/>
  <c r="AR62" s="1"/>
  <c r="AO62"/>
  <c r="AP62" s="1"/>
  <c r="AJ62"/>
  <c r="AK62" s="1"/>
  <c r="AH62"/>
  <c r="AI62" s="1"/>
  <c r="AD62"/>
  <c r="AC62"/>
  <c r="Z62"/>
  <c r="AE62" s="1"/>
  <c r="AQ61"/>
  <c r="AR61" s="1"/>
  <c r="AO61"/>
  <c r="AP61" s="1"/>
  <c r="AJ61"/>
  <c r="AK61" s="1"/>
  <c r="AH61"/>
  <c r="AI61" s="1"/>
  <c r="AD61"/>
  <c r="AC61"/>
  <c r="Z61"/>
  <c r="AL61" s="1"/>
  <c r="AQ60"/>
  <c r="AR60" s="1"/>
  <c r="AO60"/>
  <c r="AP60" s="1"/>
  <c r="AJ60"/>
  <c r="AK60" s="1"/>
  <c r="AH60"/>
  <c r="AI60" s="1"/>
  <c r="AD60"/>
  <c r="AC60"/>
  <c r="Z60"/>
  <c r="AL60" s="1"/>
  <c r="AQ59"/>
  <c r="AR59" s="1"/>
  <c r="AO59"/>
  <c r="AP59" s="1"/>
  <c r="AJ59"/>
  <c r="AK59" s="1"/>
  <c r="AH59"/>
  <c r="AI59" s="1"/>
  <c r="AD59"/>
  <c r="AC59"/>
  <c r="Z59"/>
  <c r="AL59" s="1"/>
  <c r="AQ58"/>
  <c r="AR58" s="1"/>
  <c r="AO58"/>
  <c r="AP58" s="1"/>
  <c r="AJ58"/>
  <c r="AK58" s="1"/>
  <c r="AH58"/>
  <c r="AI58" s="1"/>
  <c r="AD58"/>
  <c r="AC58"/>
  <c r="Z58"/>
  <c r="AE58" s="1"/>
  <c r="AQ57"/>
  <c r="AR57" s="1"/>
  <c r="AO57"/>
  <c r="AP57" s="1"/>
  <c r="AJ57"/>
  <c r="AK57" s="1"/>
  <c r="AH57"/>
  <c r="AI57" s="1"/>
  <c r="AD57"/>
  <c r="AC57"/>
  <c r="Z57"/>
  <c r="AL57" s="1"/>
  <c r="AQ56"/>
  <c r="AR56" s="1"/>
  <c r="AO56"/>
  <c r="AP56" s="1"/>
  <c r="AJ56"/>
  <c r="AK56" s="1"/>
  <c r="AH56"/>
  <c r="AI56" s="1"/>
  <c r="AD56"/>
  <c r="AC56"/>
  <c r="Z56"/>
  <c r="AL56" s="1"/>
  <c r="AQ55"/>
  <c r="AR55" s="1"/>
  <c r="AO55"/>
  <c r="AP55" s="1"/>
  <c r="AJ55"/>
  <c r="AK55" s="1"/>
  <c r="AH55"/>
  <c r="AI55" s="1"/>
  <c r="AD55"/>
  <c r="AC55"/>
  <c r="Z55"/>
  <c r="AL55" s="1"/>
  <c r="AQ54"/>
  <c r="AR54" s="1"/>
  <c r="AO54"/>
  <c r="AP54" s="1"/>
  <c r="AJ54"/>
  <c r="AK54" s="1"/>
  <c r="AH54"/>
  <c r="AI54" s="1"/>
  <c r="AD54"/>
  <c r="AC54"/>
  <c r="Z54"/>
  <c r="AL54" s="1"/>
  <c r="AQ53"/>
  <c r="AR53" s="1"/>
  <c r="AO53"/>
  <c r="AP53" s="1"/>
  <c r="AJ53"/>
  <c r="AK53" s="1"/>
  <c r="AH53"/>
  <c r="AI53" s="1"/>
  <c r="AD53"/>
  <c r="AC53"/>
  <c r="Z53"/>
  <c r="AL53" s="1"/>
  <c r="AQ52"/>
  <c r="AR52" s="1"/>
  <c r="AO52"/>
  <c r="AP52" s="1"/>
  <c r="AJ52"/>
  <c r="AK52" s="1"/>
  <c r="AH52"/>
  <c r="AI52" s="1"/>
  <c r="AD52"/>
  <c r="AC52"/>
  <c r="Z52"/>
  <c r="AQ51"/>
  <c r="AR51" s="1"/>
  <c r="AO51"/>
  <c r="AP51" s="1"/>
  <c r="AJ51"/>
  <c r="AK51" s="1"/>
  <c r="AH51"/>
  <c r="AI51" s="1"/>
  <c r="AD51"/>
  <c r="AC51"/>
  <c r="Z51"/>
  <c r="AQ50"/>
  <c r="AR50" s="1"/>
  <c r="AO50"/>
  <c r="AP50" s="1"/>
  <c r="AJ50"/>
  <c r="AK50" s="1"/>
  <c r="AH50"/>
  <c r="AI50" s="1"/>
  <c r="AD50"/>
  <c r="AC50"/>
  <c r="Z50"/>
  <c r="AQ49"/>
  <c r="AR49" s="1"/>
  <c r="AO49"/>
  <c r="AP49" s="1"/>
  <c r="AJ49"/>
  <c r="AK49" s="1"/>
  <c r="AH49"/>
  <c r="AI49" s="1"/>
  <c r="AD49"/>
  <c r="AC49"/>
  <c r="Z49"/>
  <c r="AQ48"/>
  <c r="AR48" s="1"/>
  <c r="AO48"/>
  <c r="AP48" s="1"/>
  <c r="AJ48"/>
  <c r="AK48" s="1"/>
  <c r="AH48"/>
  <c r="AI48" s="1"/>
  <c r="AD48"/>
  <c r="AC48"/>
  <c r="Z48"/>
  <c r="AQ47"/>
  <c r="AR47" s="1"/>
  <c r="AO47"/>
  <c r="AP47" s="1"/>
  <c r="AJ47"/>
  <c r="AK47" s="1"/>
  <c r="AH47"/>
  <c r="AI47" s="1"/>
  <c r="AD47"/>
  <c r="AC47"/>
  <c r="Z47"/>
  <c r="AQ46"/>
  <c r="AR46" s="1"/>
  <c r="AO46"/>
  <c r="AP46" s="1"/>
  <c r="AJ46"/>
  <c r="AK46" s="1"/>
  <c r="AH46"/>
  <c r="AI46" s="1"/>
  <c r="AD46"/>
  <c r="AC46"/>
  <c r="Z46"/>
  <c r="AQ45"/>
  <c r="AR45" s="1"/>
  <c r="AO45"/>
  <c r="AP45" s="1"/>
  <c r="AJ45"/>
  <c r="AK45" s="1"/>
  <c r="AH45"/>
  <c r="AI45" s="1"/>
  <c r="AD45"/>
  <c r="AC45"/>
  <c r="Z45"/>
  <c r="AS45" s="1"/>
  <c r="AQ44"/>
  <c r="AR44" s="1"/>
  <c r="AO44"/>
  <c r="AP44" s="1"/>
  <c r="AJ44"/>
  <c r="AK44" s="1"/>
  <c r="AH44"/>
  <c r="AI44" s="1"/>
  <c r="AD44"/>
  <c r="AC44"/>
  <c r="Z44"/>
  <c r="AQ43"/>
  <c r="AR43" s="1"/>
  <c r="AO43"/>
  <c r="AP43" s="1"/>
  <c r="AJ43"/>
  <c r="AK43" s="1"/>
  <c r="AH43"/>
  <c r="AI43" s="1"/>
  <c r="AD43"/>
  <c r="AC43"/>
  <c r="Z43"/>
  <c r="AL43" s="1"/>
  <c r="AQ42"/>
  <c r="AR42" s="1"/>
  <c r="AO42"/>
  <c r="AP42" s="1"/>
  <c r="AJ42"/>
  <c r="AK42" s="1"/>
  <c r="AH42"/>
  <c r="AI42" s="1"/>
  <c r="AD42"/>
  <c r="AC42"/>
  <c r="Z42"/>
  <c r="AL42" s="1"/>
  <c r="AQ41"/>
  <c r="AR41" s="1"/>
  <c r="AO41"/>
  <c r="AP41" s="1"/>
  <c r="AJ41"/>
  <c r="AK41" s="1"/>
  <c r="AH41"/>
  <c r="AI41" s="1"/>
  <c r="AD41"/>
  <c r="AC41"/>
  <c r="Z41"/>
  <c r="AE41" s="1"/>
  <c r="AQ40"/>
  <c r="AR40" s="1"/>
  <c r="AO40"/>
  <c r="AP40" s="1"/>
  <c r="AJ40"/>
  <c r="AK40" s="1"/>
  <c r="AH40"/>
  <c r="AI40" s="1"/>
  <c r="AD40"/>
  <c r="AC40"/>
  <c r="Z40"/>
  <c r="AS40" s="1"/>
  <c r="AQ39"/>
  <c r="AR39" s="1"/>
  <c r="AO39"/>
  <c r="AP39" s="1"/>
  <c r="AJ39"/>
  <c r="AK39" s="1"/>
  <c r="AH39"/>
  <c r="AI39" s="1"/>
  <c r="AD39"/>
  <c r="AC39"/>
  <c r="Z39"/>
  <c r="AL39" s="1"/>
  <c r="Z38"/>
  <c r="AS38" s="1"/>
  <c r="Z37"/>
  <c r="AE37" s="1"/>
  <c r="Z36"/>
  <c r="AS36" s="1"/>
  <c r="Z35"/>
  <c r="AE35" s="1"/>
  <c r="AQ14"/>
  <c r="AR14" s="1"/>
  <c r="AO14"/>
  <c r="AP14" s="1"/>
  <c r="AJ14"/>
  <c r="AK14" s="1"/>
  <c r="AH14"/>
  <c r="AI14" s="1"/>
  <c r="AD14"/>
  <c r="AC14"/>
  <c r="Z14"/>
  <c r="AL14" s="1"/>
  <c r="AL16" l="1"/>
  <c r="AE19"/>
  <c r="AS19"/>
  <c r="AL20"/>
  <c r="AE23"/>
  <c r="AS23"/>
  <c r="AL24"/>
  <c r="AE27"/>
  <c r="AS27"/>
  <c r="AL28"/>
  <c r="AL31"/>
  <c r="AS31"/>
  <c r="AL33"/>
  <c r="AS33"/>
  <c r="AL35"/>
  <c r="AS35"/>
  <c r="AL37"/>
  <c r="AS37"/>
  <c r="AE16"/>
  <c r="AE20"/>
  <c r="AE24"/>
  <c r="AE28"/>
  <c r="AE32"/>
  <c r="AL32"/>
  <c r="AE34"/>
  <c r="AL34"/>
  <c r="AE36"/>
  <c r="AL36"/>
  <c r="AE38"/>
  <c r="AL38"/>
  <c r="AE17"/>
  <c r="AS17"/>
  <c r="AE21"/>
  <c r="AS21"/>
  <c r="AL22"/>
  <c r="AE25"/>
  <c r="AS25"/>
  <c r="AL26"/>
  <c r="AE29"/>
  <c r="AS29"/>
  <c r="AE18"/>
  <c r="AE22"/>
  <c r="AE26"/>
  <c r="AS39"/>
  <c r="AE14"/>
  <c r="AE39"/>
  <c r="AL40"/>
  <c r="AE43"/>
  <c r="AL44"/>
  <c r="AL45"/>
  <c r="AL46"/>
  <c r="AL47"/>
  <c r="AL48"/>
  <c r="AL49"/>
  <c r="AL50"/>
  <c r="AL51"/>
  <c r="AL52"/>
  <c r="AE60"/>
  <c r="AE65"/>
  <c r="AE40"/>
  <c r="AL41"/>
  <c r="AE44"/>
  <c r="AE45"/>
  <c r="AE46"/>
  <c r="AE47"/>
  <c r="AE48"/>
  <c r="AE49"/>
  <c r="AE50"/>
  <c r="AE51"/>
  <c r="AE52"/>
  <c r="AE53"/>
  <c r="AE54"/>
  <c r="AE55"/>
  <c r="AE56"/>
  <c r="AE57"/>
  <c r="AL58"/>
  <c r="AE61"/>
  <c r="AL62"/>
  <c r="AE67"/>
  <c r="AS41"/>
  <c r="AE42"/>
  <c r="AE59"/>
  <c r="AE63"/>
  <c r="AL65"/>
  <c r="AS42"/>
  <c r="AS43"/>
  <c r="AS44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5"/>
  <c r="AS14"/>
</calcChain>
</file>

<file path=xl/sharedStrings.xml><?xml version="1.0" encoding="utf-8"?>
<sst xmlns="http://schemas.openxmlformats.org/spreadsheetml/2006/main" count="288" uniqueCount="141">
  <si>
    <t>Illinois Community College Board</t>
  </si>
  <si>
    <t>Number of</t>
  </si>
  <si>
    <t>CTE Concentrator</t>
  </si>
  <si>
    <t>Completers Working or</t>
  </si>
  <si>
    <t>District</t>
  </si>
  <si>
    <t>College</t>
  </si>
  <si>
    <t xml:space="preserve">Black Hawk 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</si>
  <si>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</si>
  <si>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</si>
  <si>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</si>
  <si>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</si>
  <si>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</si>
  <si>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</si>
  <si>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</si>
  <si>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</si>
  <si>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</si>
  <si>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</si>
  <si>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</si>
  <si>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</si>
  <si>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</si>
  <si>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</si>
  <si>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</si>
  <si>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</si>
  <si>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</si>
  <si>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</si>
  <si>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</si>
  <si>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</si>
  <si>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</si>
  <si>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</si>
  <si>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</si>
  <si>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</si>
  <si>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</si>
  <si>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</si>
  <si>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</si>
  <si>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</si>
  <si>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</si>
  <si>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</si>
  <si>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</si>
  <si>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</si>
  <si>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</si>
  <si>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</si>
  <si>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</si>
  <si>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</si>
  <si>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</si>
  <si>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</si>
  <si>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</si>
  <si>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</si>
  <si>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</si>
  <si>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</si>
  <si>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</si>
  <si>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</si>
  <si>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</si>
  <si>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</si>
  <si>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</si>
  <si>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</si>
  <si>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</si>
  <si>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</si>
  <si>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Duplicated TOTALS</t>
  </si>
  <si>
    <t>Unduplicated TOTALS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</si>
  <si>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</si>
  <si>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(FEDES). </t>
  </si>
  <si>
    <t>(2,899)</t>
  </si>
  <si>
    <t>(529)</t>
  </si>
  <si>
    <t>Program Year:  2008</t>
  </si>
  <si>
    <t>Number</t>
  </si>
  <si>
    <t>Percent</t>
  </si>
  <si>
    <t>(91.05%)</t>
  </si>
  <si>
    <t>(2,627)</t>
  </si>
  <si>
    <t>(90.62%)</t>
  </si>
  <si>
    <t>(492)</t>
  </si>
  <si>
    <t>(93.01%)</t>
  </si>
  <si>
    <t>Number of CTE Concentrator</t>
  </si>
  <si>
    <t>Percent of CTE Concentrator</t>
  </si>
  <si>
    <t>Completers Working or Placed</t>
  </si>
  <si>
    <t>in Military Service in the 2nd</t>
  </si>
  <si>
    <t>Program Quarter That Were Still</t>
  </si>
  <si>
    <t>Placed in Military Service</t>
  </si>
  <si>
    <t>Working or Placed in Military</t>
  </si>
  <si>
    <t>in the 2nd Program Quarter</t>
  </si>
  <si>
    <t>Service in the 3rd Program Quarter</t>
  </si>
  <si>
    <t>Number of CTE Concentrators Working – Placed or Retained in Employment –  or Placed in Military Service</t>
  </si>
  <si>
    <t xml:space="preserve"> in the Second Post Program Quarter That Were Still Working or Placed in Military Service in the 3rd Program Quarter</t>
  </si>
  <si>
    <t>3-Year Average</t>
  </si>
  <si>
    <t>Actual Level</t>
  </si>
  <si>
    <t>of Performance</t>
  </si>
  <si>
    <t>Change</t>
  </si>
  <si>
    <t>Program Year:  2009</t>
  </si>
  <si>
    <t xml:space="preserve">  SOURCE OF DATA:      ICCB Annual Enrollment and Completion (A1), Illinois Department of Employment Security </t>
  </si>
  <si>
    <t>(3,167)</t>
  </si>
  <si>
    <t>(2,854)</t>
  </si>
  <si>
    <t>(90.12%)</t>
  </si>
  <si>
    <t>(525)</t>
  </si>
  <si>
    <t>(478)</t>
  </si>
  <si>
    <t>Program Year:  2010</t>
  </si>
  <si>
    <t>(90.66%)</t>
  </si>
  <si>
    <t>(3,260)</t>
  </si>
  <si>
    <t>(3,596)</t>
  </si>
  <si>
    <t>(93.38%)</t>
  </si>
  <si>
    <t>(719)</t>
  </si>
  <si>
    <t>(770)</t>
  </si>
  <si>
    <t>Program Year:  2011</t>
  </si>
  <si>
    <t>(3,334)</t>
  </si>
  <si>
    <t>(3,080)</t>
  </si>
  <si>
    <t>(737)</t>
  </si>
  <si>
    <t>(682)</t>
  </si>
  <si>
    <t>(92.38%)</t>
  </si>
  <si>
    <t>(92.54%)</t>
  </si>
  <si>
    <t>Program Year:  2012</t>
  </si>
  <si>
    <t>1-Year Change 2011-2012</t>
  </si>
  <si>
    <t>2-Year Change 2010-2012</t>
  </si>
  <si>
    <t>--</t>
  </si>
  <si>
    <t>(92.17%)</t>
  </si>
  <si>
    <t>(643)</t>
  </si>
  <si>
    <t>(697)</t>
  </si>
  <si>
    <t>(3,444)</t>
  </si>
  <si>
    <t>(3,159)</t>
  </si>
  <si>
    <t>(91.76%)</t>
  </si>
  <si>
    <t>(92.24%)</t>
  </si>
  <si>
    <t>(3,137)</t>
  </si>
  <si>
    <t>(90.58%)</t>
  </si>
  <si>
    <t>(584)</t>
  </si>
  <si>
    <t>(3,401)</t>
  </si>
  <si>
    <t>(67)</t>
  </si>
  <si>
    <t>(2.01%)</t>
  </si>
  <si>
    <t>(-153)</t>
  </si>
  <si>
    <t>(-20.76%)</t>
  </si>
  <si>
    <t>(-186)</t>
  </si>
  <si>
    <t>(-24.16%)</t>
  </si>
  <si>
    <t>(-195)</t>
  </si>
  <si>
    <t>(-5.42%)</t>
  </si>
  <si>
    <t>(-0.14%)</t>
  </si>
  <si>
    <t>(1.85%)</t>
  </si>
  <si>
    <t>(57)</t>
  </si>
  <si>
    <t>(-1.96%)</t>
  </si>
  <si>
    <t>(-22.43%)</t>
  </si>
  <si>
    <t>(-2.80%)</t>
  </si>
  <si>
    <t>(-26.43%)</t>
  </si>
  <si>
    <t>(-190)</t>
  </si>
  <si>
    <t>(1.58%)</t>
  </si>
  <si>
    <t>(-3.77%)</t>
  </si>
  <si>
    <t>(-123)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</si>
</sst>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Fill="1"/>
    <xf numFmtId="0" fontId="0" fillId="0" borderId="1" xfId="0" applyBorder="1"/>
    <xf numFmtId="3" fontId="1" fillId="0" borderId="0" xfId="0" quotePrefix="1" applyNumberFormat="1" applyFont="1" applyAlignment="1">
      <alignment horizontal="right"/>
    </xf>
    <xf numFmtId="0" fontId="0" fillId="0" borderId="0" xfId="0" applyBorder="1"/>
    <xf numFmtId="0" fontId="2" fillId="0" borderId="0" xfId="0" applyNumberFormat="1" applyFont="1" applyFill="1" applyBorder="1" applyAlignment="1">
      <alignment horizontal="center"/>
    </xf>
    <xf numFmtId="10" fontId="3" fillId="0" borderId="0" xfId="0" quotePrefix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0" fontId="1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0" fontId="0" fillId="0" borderId="1" xfId="0" applyBorder="1" applyAlignment="1"/>
    <xf numFmtId="0" fontId="0" fillId="0" borderId="0" xfId="0" applyFont="1" applyAlignment="1">
      <alignment horizontal="centerContinuous"/>
    </xf>
    <xf numFmtId="3" fontId="0" fillId="0" borderId="0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4" fillId="0" borderId="0" xfId="0" quotePrefix="1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quotePrefix="1" applyNumberForma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Continuous"/>
    </xf>
    <xf numFmtId="0" fontId="1" fillId="0" borderId="0" xfId="0" quotePrefix="1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0" fontId="0" fillId="0" borderId="0" xfId="0" quotePrefix="1" applyNumberFormat="1" applyBorder="1" applyAlignment="1">
      <alignment horizontal="right"/>
    </xf>
    <xf numFmtId="3" fontId="0" fillId="0" borderId="0" xfId="0" quotePrefix="1" applyNumberFormat="1" applyBorder="1" applyAlignment="1">
      <alignment horizontal="right"/>
    </xf>
    <xf numFmtId="3" fontId="3" fillId="0" borderId="0" xfId="0" quotePrefix="1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RowHeight="15"/>
  <cols>
    <col min="1" max="1" width="8.5703125" customWidth="1"/>
    <col min="2" max="2" width="22.85546875" customWidth="1"/>
    <col min="3" max="3" width="2.7109375" customWidth="1"/>
    <col min="4" max="4" width="25.5703125" bestFit="1" customWidth="1"/>
    <col min="5" max="6" width="32.140625" bestFit="1" customWidth="1"/>
    <col min="7" max="8" width="2.7109375" customWidth="1"/>
    <col min="9" max="9" width="25.5703125" bestFit="1" customWidth="1"/>
    <col min="10" max="11" width="32.140625" bestFit="1" customWidth="1"/>
    <col min="12" max="13" width="2.7109375" customWidth="1"/>
    <col min="14" max="14" width="25.5703125" bestFit="1" customWidth="1"/>
    <col min="15" max="16" width="32.140625" bestFit="1" customWidth="1"/>
    <col min="17" max="18" width="2.7109375" customWidth="1"/>
    <col min="19" max="19" width="25.5703125" customWidth="1"/>
    <col min="20" max="21" width="32.140625" customWidth="1"/>
    <col min="22" max="23" width="2.7109375" customWidth="1"/>
    <col min="24" max="24" width="25.5703125" bestFit="1" customWidth="1"/>
    <col min="25" max="26" width="32.140625" bestFit="1" customWidth="1"/>
    <col min="27" max="28" width="2.7109375" customWidth="1"/>
    <col min="29" max="29" width="25.5703125" bestFit="1" customWidth="1"/>
    <col min="30" max="31" width="32.140625" bestFit="1" customWidth="1"/>
    <col min="32" max="33" width="2.7109375" customWidth="1"/>
    <col min="34" max="38" width="15.7109375" customWidth="1"/>
    <col min="39" max="40" width="2.7109375" customWidth="1"/>
    <col min="41" max="45" width="15.7109375" customWidth="1"/>
    <col min="46" max="47" width="2.7109375" customWidth="1"/>
  </cols>
  <sheetData>
    <row r="1" spans="1:47">
      <c r="A1" s="63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1:47">
      <c r="A2" s="63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</row>
    <row r="3" spans="1:47">
      <c r="A3" s="63" t="s">
        <v>81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</row>
    <row r="4" spans="1:47">
      <c r="A4" s="32"/>
      <c r="B4" s="33"/>
      <c r="C4" s="36"/>
      <c r="D4" s="33"/>
      <c r="E4" s="33"/>
      <c r="F4" s="33"/>
      <c r="G4" s="33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7">
      <c r="A5" s="32"/>
      <c r="B5" s="47"/>
      <c r="C5" s="46"/>
      <c r="D5" s="33"/>
      <c r="E5" s="33"/>
      <c r="F5" s="33"/>
      <c r="G5" s="33"/>
      <c r="H5" s="15"/>
      <c r="I5" s="36"/>
      <c r="J5" s="36"/>
      <c r="K5" s="36"/>
      <c r="L5" s="36"/>
      <c r="M5" s="15"/>
      <c r="N5" s="36"/>
      <c r="O5" s="36"/>
      <c r="P5" s="36"/>
      <c r="Q5" s="36"/>
      <c r="R5" s="15"/>
      <c r="S5" s="36"/>
      <c r="T5" s="36"/>
      <c r="U5" s="36"/>
      <c r="V5" s="36"/>
      <c r="W5" s="15"/>
      <c r="X5" s="36"/>
      <c r="Y5" s="36"/>
      <c r="Z5" s="36"/>
      <c r="AA5" s="36"/>
      <c r="AB5" s="15"/>
      <c r="AC5" s="36"/>
      <c r="AD5" s="36"/>
      <c r="AE5" s="36"/>
      <c r="AF5" s="36"/>
      <c r="AG5" s="64" t="s">
        <v>108</v>
      </c>
      <c r="AH5" s="65"/>
      <c r="AI5" s="66"/>
      <c r="AJ5" s="66"/>
      <c r="AK5" s="67"/>
      <c r="AL5" s="67"/>
      <c r="AM5" s="66"/>
      <c r="AN5" s="64" t="s">
        <v>109</v>
      </c>
      <c r="AO5" s="65"/>
      <c r="AP5" s="66"/>
      <c r="AQ5" s="66"/>
      <c r="AR5" s="67"/>
      <c r="AS5" s="67"/>
      <c r="AT5" s="66"/>
      <c r="AU5" s="6"/>
    </row>
    <row r="6" spans="1:47">
      <c r="B6" s="48"/>
      <c r="C6" s="41"/>
      <c r="D6" s="41" t="s">
        <v>63</v>
      </c>
      <c r="E6" s="41"/>
      <c r="F6" s="41"/>
      <c r="H6" s="40"/>
      <c r="I6" s="41" t="s">
        <v>86</v>
      </c>
      <c r="J6" s="41"/>
      <c r="K6" s="41"/>
      <c r="M6" s="40"/>
      <c r="N6" s="41" t="s">
        <v>93</v>
      </c>
      <c r="O6" s="41"/>
      <c r="P6" s="41"/>
      <c r="R6" s="40"/>
      <c r="S6" s="41" t="s">
        <v>100</v>
      </c>
      <c r="T6" s="41"/>
      <c r="U6" s="41"/>
      <c r="W6" s="40"/>
      <c r="X6" s="41" t="s">
        <v>107</v>
      </c>
      <c r="Y6" s="41"/>
      <c r="Z6" s="41"/>
      <c r="AA6" s="42" t="s">
        <v>8</v>
      </c>
      <c r="AB6" s="15"/>
      <c r="AC6" s="65" t="s">
        <v>82</v>
      </c>
      <c r="AD6" s="66"/>
      <c r="AE6" s="66"/>
      <c r="AF6" s="38"/>
      <c r="AG6" s="39"/>
      <c r="AH6" s="37"/>
      <c r="AI6" s="36"/>
      <c r="AJ6" s="60" t="s">
        <v>71</v>
      </c>
      <c r="AK6" s="66"/>
      <c r="AL6" s="36"/>
      <c r="AM6" s="36"/>
      <c r="AN6" s="39"/>
      <c r="AO6" s="37"/>
      <c r="AP6" s="36"/>
      <c r="AQ6" s="60" t="s">
        <v>71</v>
      </c>
      <c r="AR6" s="66"/>
      <c r="AS6" s="36"/>
      <c r="AT6" s="36"/>
      <c r="AU6" s="6"/>
    </row>
    <row r="7" spans="1:47">
      <c r="A7" s="32"/>
      <c r="B7" s="47"/>
      <c r="C7" s="8"/>
      <c r="D7" s="45"/>
      <c r="E7" s="45" t="s">
        <v>71</v>
      </c>
      <c r="F7" s="45" t="s">
        <v>72</v>
      </c>
      <c r="H7" s="6"/>
      <c r="I7" s="45"/>
      <c r="J7" s="45" t="s">
        <v>71</v>
      </c>
      <c r="K7" s="45" t="s">
        <v>72</v>
      </c>
      <c r="M7" s="6"/>
      <c r="N7" s="45"/>
      <c r="O7" s="45" t="s">
        <v>71</v>
      </c>
      <c r="P7" s="45" t="s">
        <v>72</v>
      </c>
      <c r="R7" s="6"/>
      <c r="S7" s="45"/>
      <c r="T7" s="45" t="s">
        <v>71</v>
      </c>
      <c r="U7" s="45" t="s">
        <v>72</v>
      </c>
      <c r="W7" s="6"/>
      <c r="X7" s="33"/>
      <c r="Y7" s="33" t="s">
        <v>71</v>
      </c>
      <c r="Z7" s="33" t="s">
        <v>72</v>
      </c>
      <c r="AB7" s="6"/>
      <c r="AC7" s="53"/>
      <c r="AD7" s="53" t="s">
        <v>71</v>
      </c>
      <c r="AE7" s="53" t="s">
        <v>72</v>
      </c>
      <c r="AG7" s="6"/>
      <c r="AH7" s="60" t="s">
        <v>1</v>
      </c>
      <c r="AI7" s="61"/>
      <c r="AJ7" s="60" t="s">
        <v>73</v>
      </c>
      <c r="AK7" s="60"/>
      <c r="AL7" s="33"/>
      <c r="AN7" s="15"/>
      <c r="AO7" s="60" t="s">
        <v>1</v>
      </c>
      <c r="AP7" s="61"/>
      <c r="AQ7" s="60" t="s">
        <v>73</v>
      </c>
      <c r="AR7" s="60"/>
      <c r="AS7" s="33"/>
      <c r="AT7" s="36"/>
      <c r="AU7" s="6"/>
    </row>
    <row r="8" spans="1:47">
      <c r="A8" s="32"/>
      <c r="B8" s="47"/>
      <c r="C8" s="8"/>
      <c r="D8" s="45" t="s">
        <v>1</v>
      </c>
      <c r="E8" s="45" t="s">
        <v>73</v>
      </c>
      <c r="F8" s="45" t="s">
        <v>73</v>
      </c>
      <c r="H8" s="6"/>
      <c r="I8" s="45" t="s">
        <v>1</v>
      </c>
      <c r="J8" s="45" t="s">
        <v>73</v>
      </c>
      <c r="K8" s="45" t="s">
        <v>73</v>
      </c>
      <c r="M8" s="6"/>
      <c r="N8" s="45" t="s">
        <v>1</v>
      </c>
      <c r="O8" s="45" t="s">
        <v>73</v>
      </c>
      <c r="P8" s="45" t="s">
        <v>73</v>
      </c>
      <c r="R8" s="6"/>
      <c r="S8" s="45" t="s">
        <v>1</v>
      </c>
      <c r="T8" s="45" t="s">
        <v>73</v>
      </c>
      <c r="U8" s="45" t="s">
        <v>73</v>
      </c>
      <c r="W8" s="6"/>
      <c r="X8" s="33" t="s">
        <v>1</v>
      </c>
      <c r="Y8" s="33" t="s">
        <v>73</v>
      </c>
      <c r="Z8" s="33" t="s">
        <v>73</v>
      </c>
      <c r="AB8" s="6"/>
      <c r="AC8" s="53" t="s">
        <v>1</v>
      </c>
      <c r="AD8" s="53" t="s">
        <v>73</v>
      </c>
      <c r="AE8" s="53" t="s">
        <v>73</v>
      </c>
      <c r="AG8" s="6"/>
      <c r="AH8" s="60" t="s">
        <v>2</v>
      </c>
      <c r="AI8" s="61"/>
      <c r="AJ8" s="62" t="s">
        <v>74</v>
      </c>
      <c r="AK8" s="61"/>
      <c r="AL8" s="35"/>
      <c r="AN8" s="15"/>
      <c r="AO8" s="60" t="s">
        <v>2</v>
      </c>
      <c r="AP8" s="61"/>
      <c r="AQ8" s="62" t="s">
        <v>74</v>
      </c>
      <c r="AR8" s="61"/>
      <c r="AS8" s="35"/>
      <c r="AT8" s="36"/>
      <c r="AU8" s="6"/>
    </row>
    <row r="9" spans="1:47">
      <c r="A9" s="1"/>
      <c r="B9" s="49"/>
      <c r="C9" s="8"/>
      <c r="D9" s="45" t="s">
        <v>2</v>
      </c>
      <c r="E9" s="44" t="s">
        <v>74</v>
      </c>
      <c r="F9" s="44" t="s">
        <v>74</v>
      </c>
      <c r="H9" s="6"/>
      <c r="I9" s="45" t="s">
        <v>2</v>
      </c>
      <c r="J9" s="44" t="s">
        <v>74</v>
      </c>
      <c r="K9" s="44" t="s">
        <v>74</v>
      </c>
      <c r="M9" s="6"/>
      <c r="N9" s="45" t="s">
        <v>2</v>
      </c>
      <c r="O9" s="44" t="s">
        <v>74</v>
      </c>
      <c r="P9" s="44" t="s">
        <v>74</v>
      </c>
      <c r="R9" s="6"/>
      <c r="S9" s="45" t="s">
        <v>2</v>
      </c>
      <c r="T9" s="44" t="s">
        <v>74</v>
      </c>
      <c r="U9" s="44" t="s">
        <v>74</v>
      </c>
      <c r="W9" s="6"/>
      <c r="X9" s="33" t="s">
        <v>2</v>
      </c>
      <c r="Y9" s="34" t="s">
        <v>74</v>
      </c>
      <c r="Z9" s="34" t="s">
        <v>74</v>
      </c>
      <c r="AB9" s="6"/>
      <c r="AC9" s="53" t="s">
        <v>2</v>
      </c>
      <c r="AD9" s="54" t="s">
        <v>74</v>
      </c>
      <c r="AE9" s="54" t="s">
        <v>74</v>
      </c>
      <c r="AG9" s="6"/>
      <c r="AH9" s="60" t="s">
        <v>3</v>
      </c>
      <c r="AI9" s="61"/>
      <c r="AJ9" s="62" t="s">
        <v>75</v>
      </c>
      <c r="AK9" s="61"/>
      <c r="AL9" s="35"/>
      <c r="AN9" s="15"/>
      <c r="AO9" s="60" t="s">
        <v>3</v>
      </c>
      <c r="AP9" s="61"/>
      <c r="AQ9" s="62" t="s">
        <v>75</v>
      </c>
      <c r="AR9" s="61"/>
      <c r="AS9" s="35"/>
      <c r="AT9" s="36"/>
      <c r="AU9" s="6"/>
    </row>
    <row r="10" spans="1:47">
      <c r="A10" s="1"/>
      <c r="B10" s="49"/>
      <c r="C10" s="8"/>
      <c r="D10" s="45" t="s">
        <v>3</v>
      </c>
      <c r="E10" s="44" t="s">
        <v>75</v>
      </c>
      <c r="F10" s="44" t="s">
        <v>75</v>
      </c>
      <c r="H10" s="6"/>
      <c r="I10" s="45" t="s">
        <v>3</v>
      </c>
      <c r="J10" s="44" t="s">
        <v>75</v>
      </c>
      <c r="K10" s="44" t="s">
        <v>75</v>
      </c>
      <c r="M10" s="6"/>
      <c r="N10" s="45" t="s">
        <v>3</v>
      </c>
      <c r="O10" s="44" t="s">
        <v>75</v>
      </c>
      <c r="P10" s="44" t="s">
        <v>75</v>
      </c>
      <c r="R10" s="6"/>
      <c r="S10" s="45" t="s">
        <v>3</v>
      </c>
      <c r="T10" s="44" t="s">
        <v>75</v>
      </c>
      <c r="U10" s="44" t="s">
        <v>75</v>
      </c>
      <c r="W10" s="6"/>
      <c r="X10" s="33" t="s">
        <v>3</v>
      </c>
      <c r="Y10" s="34" t="s">
        <v>75</v>
      </c>
      <c r="Z10" s="34" t="s">
        <v>75</v>
      </c>
      <c r="AB10" s="6"/>
      <c r="AC10" s="53" t="s">
        <v>3</v>
      </c>
      <c r="AD10" s="54" t="s">
        <v>75</v>
      </c>
      <c r="AE10" s="54" t="s">
        <v>75</v>
      </c>
      <c r="AG10" s="6"/>
      <c r="AH10" s="62" t="s">
        <v>76</v>
      </c>
      <c r="AI10" s="61"/>
      <c r="AJ10" s="62" t="s">
        <v>77</v>
      </c>
      <c r="AK10" s="62"/>
      <c r="AL10" s="16" t="s">
        <v>83</v>
      </c>
      <c r="AN10" s="15"/>
      <c r="AO10" s="62" t="s">
        <v>76</v>
      </c>
      <c r="AP10" s="61"/>
      <c r="AQ10" s="62" t="s">
        <v>77</v>
      </c>
      <c r="AR10" s="62"/>
      <c r="AS10" s="16" t="s">
        <v>83</v>
      </c>
      <c r="AT10" s="36"/>
      <c r="AU10" s="6"/>
    </row>
    <row r="11" spans="1:47">
      <c r="A11" s="1"/>
      <c r="B11" s="49"/>
      <c r="C11" s="8"/>
      <c r="D11" s="44" t="s">
        <v>76</v>
      </c>
      <c r="E11" s="44" t="s">
        <v>77</v>
      </c>
      <c r="F11" s="44" t="s">
        <v>77</v>
      </c>
      <c r="H11" s="6"/>
      <c r="I11" s="44" t="s">
        <v>76</v>
      </c>
      <c r="J11" s="44" t="s">
        <v>77</v>
      </c>
      <c r="K11" s="44" t="s">
        <v>77</v>
      </c>
      <c r="M11" s="6"/>
      <c r="N11" s="44" t="s">
        <v>76</v>
      </c>
      <c r="O11" s="44" t="s">
        <v>77</v>
      </c>
      <c r="P11" s="44" t="s">
        <v>77</v>
      </c>
      <c r="R11" s="6"/>
      <c r="S11" s="44" t="s">
        <v>76</v>
      </c>
      <c r="T11" s="44" t="s">
        <v>77</v>
      </c>
      <c r="U11" s="44" t="s">
        <v>77</v>
      </c>
      <c r="W11" s="6"/>
      <c r="X11" s="34" t="s">
        <v>76</v>
      </c>
      <c r="Y11" s="34" t="s">
        <v>77</v>
      </c>
      <c r="Z11" s="34" t="s">
        <v>77</v>
      </c>
      <c r="AB11" s="6"/>
      <c r="AC11" s="54" t="s">
        <v>76</v>
      </c>
      <c r="AD11" s="54" t="s">
        <v>77</v>
      </c>
      <c r="AE11" s="54" t="s">
        <v>77</v>
      </c>
      <c r="AG11" s="6"/>
      <c r="AH11" s="62" t="s">
        <v>78</v>
      </c>
      <c r="AI11" s="61"/>
      <c r="AJ11" s="62" t="s">
        <v>79</v>
      </c>
      <c r="AK11" s="68"/>
      <c r="AL11" s="16" t="s">
        <v>84</v>
      </c>
      <c r="AN11" s="6"/>
      <c r="AO11" s="62" t="s">
        <v>78</v>
      </c>
      <c r="AP11" s="61"/>
      <c r="AQ11" s="62" t="s">
        <v>79</v>
      </c>
      <c r="AR11" s="68"/>
      <c r="AS11" s="16" t="s">
        <v>84</v>
      </c>
      <c r="AU11" s="6"/>
    </row>
    <row r="12" spans="1:47">
      <c r="A12" s="2" t="s">
        <v>4</v>
      </c>
      <c r="B12" s="50" t="s">
        <v>5</v>
      </c>
      <c r="C12" s="8"/>
      <c r="D12" s="3" t="s">
        <v>78</v>
      </c>
      <c r="E12" s="3" t="s">
        <v>79</v>
      </c>
      <c r="F12" s="3" t="s">
        <v>79</v>
      </c>
      <c r="H12" s="6"/>
      <c r="I12" s="3" t="s">
        <v>78</v>
      </c>
      <c r="J12" s="3" t="s">
        <v>79</v>
      </c>
      <c r="K12" s="3" t="s">
        <v>79</v>
      </c>
      <c r="M12" s="6"/>
      <c r="N12" s="3" t="s">
        <v>78</v>
      </c>
      <c r="O12" s="3" t="s">
        <v>79</v>
      </c>
      <c r="P12" s="3" t="s">
        <v>79</v>
      </c>
      <c r="R12" s="6"/>
      <c r="S12" s="3" t="s">
        <v>78</v>
      </c>
      <c r="T12" s="3" t="s">
        <v>79</v>
      </c>
      <c r="U12" s="3" t="s">
        <v>79</v>
      </c>
      <c r="W12" s="6"/>
      <c r="X12" s="3" t="s">
        <v>78</v>
      </c>
      <c r="Y12" s="3" t="s">
        <v>79</v>
      </c>
      <c r="Z12" s="3" t="s">
        <v>79</v>
      </c>
      <c r="AB12" s="6"/>
      <c r="AC12" s="3" t="s">
        <v>78</v>
      </c>
      <c r="AD12" s="3" t="s">
        <v>79</v>
      </c>
      <c r="AE12" s="3" t="s">
        <v>79</v>
      </c>
      <c r="AG12" s="6"/>
      <c r="AH12" s="31" t="s">
        <v>64</v>
      </c>
      <c r="AI12" s="31" t="s">
        <v>65</v>
      </c>
      <c r="AJ12" s="31" t="s">
        <v>64</v>
      </c>
      <c r="AK12" s="31" t="s">
        <v>65</v>
      </c>
      <c r="AL12" s="9" t="s">
        <v>85</v>
      </c>
      <c r="AM12" s="11"/>
      <c r="AN12" s="12"/>
      <c r="AO12" s="31" t="s">
        <v>64</v>
      </c>
      <c r="AP12" s="31" t="s">
        <v>65</v>
      </c>
      <c r="AQ12" s="31" t="s">
        <v>64</v>
      </c>
      <c r="AR12" s="31" t="s">
        <v>65</v>
      </c>
      <c r="AS12" s="9" t="s">
        <v>85</v>
      </c>
      <c r="AU12" s="6"/>
    </row>
    <row r="13" spans="1:47">
      <c r="B13" s="8"/>
      <c r="C13" s="8"/>
      <c r="H13" s="6"/>
      <c r="M13" s="6"/>
      <c r="R13" s="6"/>
      <c r="W13" s="6"/>
      <c r="AB13" s="6"/>
      <c r="AC13" s="8"/>
      <c r="AD13" s="8"/>
      <c r="AG13" s="6"/>
      <c r="AH13" s="8"/>
      <c r="AN13" s="6"/>
      <c r="AU13" s="6"/>
    </row>
    <row r="14" spans="1:47">
      <c r="A14" s="4">
        <v>503</v>
      </c>
      <c r="B14" s="49" t="s">
        <v>6</v>
      </c>
      <c r="C14" s="51"/>
      <c r="D14" s="7">
        <v>176</v>
      </c>
      <c r="E14" s="7">
        <v>168</v>
      </c>
      <c r="F14" s="10">
        <v>0.95450000000000002</v>
      </c>
      <c r="G14" s="11"/>
      <c r="H14" s="12"/>
      <c r="I14" s="7">
        <v>221</v>
      </c>
      <c r="J14" s="7">
        <v>212</v>
      </c>
      <c r="K14" s="10">
        <f>J14/I14</f>
        <v>0.95927601809954754</v>
      </c>
      <c r="L14" s="11"/>
      <c r="M14" s="12"/>
      <c r="N14" s="7">
        <v>189</v>
      </c>
      <c r="O14" s="7">
        <v>177</v>
      </c>
      <c r="P14" s="10">
        <f>O14/N14</f>
        <v>0.93650793650793651</v>
      </c>
      <c r="Q14" s="11"/>
      <c r="R14" s="12"/>
      <c r="S14" s="7">
        <v>254</v>
      </c>
      <c r="T14" s="7">
        <v>239</v>
      </c>
      <c r="U14" s="10">
        <f>T14/S14</f>
        <v>0.94094488188976377</v>
      </c>
      <c r="V14" s="11"/>
      <c r="W14" s="12"/>
      <c r="X14" s="7">
        <v>209</v>
      </c>
      <c r="Y14" s="7">
        <v>193</v>
      </c>
      <c r="Z14" s="10">
        <f>Y14/X14</f>
        <v>0.92344497607655507</v>
      </c>
      <c r="AA14" s="11"/>
      <c r="AB14" s="12"/>
      <c r="AC14" s="17">
        <f>AVERAGE(X14,S14,N14)</f>
        <v>217.33333333333334</v>
      </c>
      <c r="AD14" s="17">
        <f>AVERAGE(Y14,T14,O14)</f>
        <v>203</v>
      </c>
      <c r="AE14" s="18">
        <f>AVERAGE(Z14,U14,P14)</f>
        <v>0.93363259815808508</v>
      </c>
      <c r="AF14" s="11"/>
      <c r="AG14" s="12"/>
      <c r="AH14" s="17">
        <f>X14-S14</f>
        <v>-45</v>
      </c>
      <c r="AI14" s="19">
        <f>IF(S14=0,"--",AH14/S14)</f>
        <v>-0.17716535433070865</v>
      </c>
      <c r="AJ14" s="17">
        <f>Y14-T14</f>
        <v>-46</v>
      </c>
      <c r="AK14" s="19">
        <f>IF(T14=0,"--",AJ14/T14)</f>
        <v>-0.19246861924686193</v>
      </c>
      <c r="AL14" s="19">
        <f>SUM(Z14-U14)</f>
        <v>-1.7499905813208705E-2</v>
      </c>
      <c r="AM14" s="11"/>
      <c r="AN14" s="12"/>
      <c r="AO14" s="20">
        <f>X14-N14</f>
        <v>20</v>
      </c>
      <c r="AP14" s="19">
        <f>IF(N14=0,"--",AO14/N14)</f>
        <v>0.10582010582010581</v>
      </c>
      <c r="AQ14" s="20">
        <f>Y14-O14</f>
        <v>16</v>
      </c>
      <c r="AR14" s="19">
        <f>IF(O14=0,"--",AQ14/O14)</f>
        <v>9.03954802259887E-2</v>
      </c>
      <c r="AS14" s="19">
        <f>Z14-P14</f>
        <v>-1.3062960431381443E-2</v>
      </c>
      <c r="AU14" s="6"/>
    </row>
    <row r="15" spans="1:47">
      <c r="A15" s="4">
        <v>508</v>
      </c>
      <c r="B15" s="49" t="s">
        <v>7</v>
      </c>
      <c r="C15" s="51"/>
      <c r="D15" s="7" t="s">
        <v>61</v>
      </c>
      <c r="E15" s="7" t="s">
        <v>67</v>
      </c>
      <c r="F15" s="13" t="s">
        <v>68</v>
      </c>
      <c r="G15" s="11"/>
      <c r="H15" s="12"/>
      <c r="I15" s="7" t="s">
        <v>88</v>
      </c>
      <c r="J15" s="7" t="s">
        <v>89</v>
      </c>
      <c r="K15" s="13" t="s">
        <v>90</v>
      </c>
      <c r="L15" s="11"/>
      <c r="M15" s="12"/>
      <c r="N15" s="7" t="s">
        <v>96</v>
      </c>
      <c r="O15" s="7" t="s">
        <v>95</v>
      </c>
      <c r="P15" s="10" t="s">
        <v>94</v>
      </c>
      <c r="Q15" s="11"/>
      <c r="R15" s="12"/>
      <c r="S15" s="7" t="s">
        <v>101</v>
      </c>
      <c r="T15" s="7" t="s">
        <v>102</v>
      </c>
      <c r="U15" s="13" t="s">
        <v>105</v>
      </c>
      <c r="V15" s="11"/>
      <c r="W15" s="12"/>
      <c r="X15" s="57" t="s">
        <v>121</v>
      </c>
      <c r="Y15" s="7" t="s">
        <v>118</v>
      </c>
      <c r="Z15" s="10" t="s">
        <v>117</v>
      </c>
      <c r="AA15" s="11"/>
      <c r="AB15" s="12"/>
      <c r="AC15" s="56" t="s">
        <v>114</v>
      </c>
      <c r="AD15" s="56" t="s">
        <v>115</v>
      </c>
      <c r="AE15" s="55" t="s">
        <v>116</v>
      </c>
      <c r="AF15" s="11"/>
      <c r="AG15" s="12"/>
      <c r="AH15" s="56" t="s">
        <v>122</v>
      </c>
      <c r="AI15" s="58" t="s">
        <v>123</v>
      </c>
      <c r="AJ15" s="56" t="s">
        <v>132</v>
      </c>
      <c r="AK15" s="58" t="s">
        <v>131</v>
      </c>
      <c r="AL15" s="58" t="s">
        <v>130</v>
      </c>
      <c r="AM15" s="11"/>
      <c r="AN15" s="12"/>
      <c r="AO15" s="59" t="s">
        <v>128</v>
      </c>
      <c r="AP15" s="58" t="s">
        <v>129</v>
      </c>
      <c r="AQ15" s="59" t="s">
        <v>140</v>
      </c>
      <c r="AR15" s="58" t="s">
        <v>139</v>
      </c>
      <c r="AS15" s="58" t="s">
        <v>138</v>
      </c>
      <c r="AU15" s="6"/>
    </row>
    <row r="16" spans="1:47">
      <c r="A16" s="4" t="s">
        <v>8</v>
      </c>
      <c r="B16" s="49" t="s">
        <v>9</v>
      </c>
      <c r="C16" s="51"/>
      <c r="D16" s="7">
        <v>321</v>
      </c>
      <c r="E16" s="7">
        <v>295</v>
      </c>
      <c r="F16" s="10">
        <v>0.91900000000000004</v>
      </c>
      <c r="G16" s="11"/>
      <c r="H16" s="12"/>
      <c r="I16" s="7">
        <v>294</v>
      </c>
      <c r="J16" s="7">
        <v>264</v>
      </c>
      <c r="K16" s="10">
        <f t="shared" ref="K16:K29" si="0">J16/I16</f>
        <v>0.89795918367346939</v>
      </c>
      <c r="L16" s="11"/>
      <c r="M16" s="12"/>
      <c r="N16" s="7">
        <v>438</v>
      </c>
      <c r="O16" s="7">
        <v>406</v>
      </c>
      <c r="P16" s="10">
        <f t="shared" ref="P16:P29" si="1">O16/N16</f>
        <v>0.9269406392694064</v>
      </c>
      <c r="Q16" s="11"/>
      <c r="R16" s="12"/>
      <c r="S16" s="7">
        <v>354</v>
      </c>
      <c r="T16" s="7">
        <v>329</v>
      </c>
      <c r="U16" s="10">
        <f t="shared" ref="U16:U29" si="2">T16/S16</f>
        <v>0.92937853107344637</v>
      </c>
      <c r="V16" s="11"/>
      <c r="W16" s="12"/>
      <c r="X16" s="7">
        <v>416</v>
      </c>
      <c r="Y16" s="7">
        <v>398</v>
      </c>
      <c r="Z16" s="10">
        <f t="shared" ref="Z16:Z34" si="3">Y16/X16</f>
        <v>0.95673076923076927</v>
      </c>
      <c r="AA16" s="11"/>
      <c r="AB16" s="12"/>
      <c r="AC16" s="17">
        <f t="shared" ref="AC16:AC38" si="4">AVERAGE(X16,S16,N16)</f>
        <v>402.66666666666669</v>
      </c>
      <c r="AD16" s="17">
        <f t="shared" ref="AD16:AD38" si="5">AVERAGE(Y16,T16,O16)</f>
        <v>377.66666666666669</v>
      </c>
      <c r="AE16" s="18">
        <f t="shared" ref="AE16:AE38" si="6">AVERAGE(Z16,U16,P16)</f>
        <v>0.93768331319120735</v>
      </c>
      <c r="AF16" s="11"/>
      <c r="AG16" s="12"/>
      <c r="AH16" s="17">
        <f t="shared" ref="AH16:AH38" si="7">X16-S16</f>
        <v>62</v>
      </c>
      <c r="AI16" s="19">
        <f t="shared" ref="AI16:AI38" si="8">IF(S16=0,"--",AH16/S16)</f>
        <v>0.1751412429378531</v>
      </c>
      <c r="AJ16" s="17">
        <f t="shared" ref="AJ16:AJ38" si="9">Y16-T16</f>
        <v>69</v>
      </c>
      <c r="AK16" s="19">
        <f t="shared" ref="AK16:AK38" si="10">IF(T16=0,"--",AJ16/T16)</f>
        <v>0.20972644376899696</v>
      </c>
      <c r="AL16" s="19">
        <f t="shared" ref="AL16:AL38" si="11">SUM(Z16-U16)</f>
        <v>2.7352238157322906E-2</v>
      </c>
      <c r="AM16" s="11"/>
      <c r="AN16" s="12"/>
      <c r="AO16" s="20">
        <f t="shared" ref="AO16:AO38" si="12">X16-N16</f>
        <v>-22</v>
      </c>
      <c r="AP16" s="19">
        <f t="shared" ref="AP16:AP38" si="13">IF(N16=0,"--",AO16/N16)</f>
        <v>-5.0228310502283102E-2</v>
      </c>
      <c r="AQ16" s="20">
        <f t="shared" ref="AQ16:AQ38" si="14">Y16-O16</f>
        <v>-8</v>
      </c>
      <c r="AR16" s="19">
        <f t="shared" ref="AR16:AR38" si="15">IF(O16=0,"--",AQ16/O16)</f>
        <v>-1.9704433497536946E-2</v>
      </c>
      <c r="AS16" s="19">
        <f t="shared" ref="AS16:AS38" si="16">Z16-P16</f>
        <v>2.9790129961362877E-2</v>
      </c>
      <c r="AU16" s="6"/>
    </row>
    <row r="17" spans="1:47">
      <c r="A17" s="4" t="s">
        <v>8</v>
      </c>
      <c r="B17" s="49" t="s">
        <v>10</v>
      </c>
      <c r="C17" s="51"/>
      <c r="D17" s="7">
        <v>228</v>
      </c>
      <c r="E17" s="7">
        <v>200</v>
      </c>
      <c r="F17" s="10">
        <v>0.87719999999999998</v>
      </c>
      <c r="G17" s="11"/>
      <c r="H17" s="12"/>
      <c r="I17" s="7">
        <v>296</v>
      </c>
      <c r="J17" s="7">
        <v>272</v>
      </c>
      <c r="K17" s="10">
        <f t="shared" si="0"/>
        <v>0.91891891891891897</v>
      </c>
      <c r="L17" s="11"/>
      <c r="M17" s="12"/>
      <c r="N17" s="7">
        <v>508</v>
      </c>
      <c r="O17" s="7">
        <v>468</v>
      </c>
      <c r="P17" s="10">
        <f t="shared" si="1"/>
        <v>0.92125984251968507</v>
      </c>
      <c r="Q17" s="11"/>
      <c r="R17" s="12"/>
      <c r="S17" s="7">
        <v>496</v>
      </c>
      <c r="T17" s="7">
        <v>441</v>
      </c>
      <c r="U17" s="10">
        <f t="shared" si="2"/>
        <v>0.88911290322580649</v>
      </c>
      <c r="V17" s="11"/>
      <c r="W17" s="12"/>
      <c r="X17" s="7">
        <v>382</v>
      </c>
      <c r="Y17" s="7">
        <v>347</v>
      </c>
      <c r="Z17" s="10">
        <f t="shared" si="3"/>
        <v>0.90837696335078533</v>
      </c>
      <c r="AA17" s="11"/>
      <c r="AB17" s="12"/>
      <c r="AC17" s="17">
        <f t="shared" si="4"/>
        <v>462</v>
      </c>
      <c r="AD17" s="17">
        <f t="shared" si="5"/>
        <v>418.66666666666669</v>
      </c>
      <c r="AE17" s="18">
        <f t="shared" si="6"/>
        <v>0.90624990303209241</v>
      </c>
      <c r="AF17" s="11"/>
      <c r="AG17" s="12"/>
      <c r="AH17" s="17">
        <f t="shared" si="7"/>
        <v>-114</v>
      </c>
      <c r="AI17" s="19">
        <f t="shared" si="8"/>
        <v>-0.22983870967741934</v>
      </c>
      <c r="AJ17" s="17">
        <f t="shared" si="9"/>
        <v>-94</v>
      </c>
      <c r="AK17" s="19">
        <f t="shared" si="10"/>
        <v>-0.21315192743764172</v>
      </c>
      <c r="AL17" s="19">
        <f t="shared" si="11"/>
        <v>1.9264060124978832E-2</v>
      </c>
      <c r="AM17" s="11"/>
      <c r="AN17" s="12"/>
      <c r="AO17" s="20">
        <f t="shared" si="12"/>
        <v>-126</v>
      </c>
      <c r="AP17" s="19">
        <f t="shared" si="13"/>
        <v>-0.24803149606299213</v>
      </c>
      <c r="AQ17" s="20">
        <f t="shared" si="14"/>
        <v>-121</v>
      </c>
      <c r="AR17" s="19">
        <f t="shared" si="15"/>
        <v>-0.25854700854700857</v>
      </c>
      <c r="AS17" s="19">
        <f t="shared" si="16"/>
        <v>-1.2882879168899741E-2</v>
      </c>
      <c r="AU17" s="6"/>
    </row>
    <row r="18" spans="1:47">
      <c r="A18" s="4" t="s">
        <v>8</v>
      </c>
      <c r="B18" s="49" t="s">
        <v>11</v>
      </c>
      <c r="C18" s="51"/>
      <c r="D18" s="7">
        <v>300</v>
      </c>
      <c r="E18" s="7">
        <v>277</v>
      </c>
      <c r="F18" s="10">
        <v>0.92330000000000001</v>
      </c>
      <c r="G18" s="11"/>
      <c r="H18" s="12"/>
      <c r="I18" s="7">
        <v>391</v>
      </c>
      <c r="J18" s="7">
        <v>348</v>
      </c>
      <c r="K18" s="10">
        <f t="shared" si="0"/>
        <v>0.89002557544757033</v>
      </c>
      <c r="L18" s="11"/>
      <c r="M18" s="12"/>
      <c r="N18" s="7">
        <v>381</v>
      </c>
      <c r="O18" s="7">
        <v>350</v>
      </c>
      <c r="P18" s="10">
        <f t="shared" si="1"/>
        <v>0.9186351706036745</v>
      </c>
      <c r="Q18" s="11"/>
      <c r="R18" s="12"/>
      <c r="S18" s="7">
        <v>419</v>
      </c>
      <c r="T18" s="7">
        <v>403</v>
      </c>
      <c r="U18" s="10">
        <f t="shared" si="2"/>
        <v>0.96181384248210022</v>
      </c>
      <c r="V18" s="11"/>
      <c r="W18" s="12"/>
      <c r="X18" s="7">
        <v>407</v>
      </c>
      <c r="Y18" s="7">
        <v>381</v>
      </c>
      <c r="Z18" s="10">
        <f t="shared" si="3"/>
        <v>0.93611793611793614</v>
      </c>
      <c r="AA18" s="11"/>
      <c r="AB18" s="12"/>
      <c r="AC18" s="17">
        <f t="shared" si="4"/>
        <v>402.33333333333331</v>
      </c>
      <c r="AD18" s="17">
        <f t="shared" si="5"/>
        <v>378</v>
      </c>
      <c r="AE18" s="18">
        <f t="shared" si="6"/>
        <v>0.93885564973457025</v>
      </c>
      <c r="AF18" s="11"/>
      <c r="AG18" s="12"/>
      <c r="AH18" s="17">
        <f t="shared" si="7"/>
        <v>-12</v>
      </c>
      <c r="AI18" s="19">
        <f t="shared" si="8"/>
        <v>-2.8639618138424822E-2</v>
      </c>
      <c r="AJ18" s="17">
        <f t="shared" si="9"/>
        <v>-22</v>
      </c>
      <c r="AK18" s="19">
        <f t="shared" si="10"/>
        <v>-5.4590570719602979E-2</v>
      </c>
      <c r="AL18" s="19">
        <f t="shared" si="11"/>
        <v>-2.5695906364164078E-2</v>
      </c>
      <c r="AM18" s="11"/>
      <c r="AN18" s="12"/>
      <c r="AO18" s="20">
        <f t="shared" si="12"/>
        <v>26</v>
      </c>
      <c r="AP18" s="19">
        <f t="shared" si="13"/>
        <v>6.8241469816272965E-2</v>
      </c>
      <c r="AQ18" s="20">
        <f t="shared" si="14"/>
        <v>31</v>
      </c>
      <c r="AR18" s="19">
        <f t="shared" si="15"/>
        <v>8.8571428571428565E-2</v>
      </c>
      <c r="AS18" s="19">
        <f t="shared" si="16"/>
        <v>1.7482765514261644E-2</v>
      </c>
      <c r="AU18" s="6"/>
    </row>
    <row r="19" spans="1:47">
      <c r="A19" s="4" t="s">
        <v>8</v>
      </c>
      <c r="B19" s="49" t="s">
        <v>12</v>
      </c>
      <c r="C19" s="51"/>
      <c r="D19" s="7">
        <v>148</v>
      </c>
      <c r="E19" s="7">
        <v>138</v>
      </c>
      <c r="F19" s="10">
        <v>0.93240000000000001</v>
      </c>
      <c r="G19" s="11"/>
      <c r="H19" s="12"/>
      <c r="I19" s="7">
        <v>173</v>
      </c>
      <c r="J19" s="7">
        <v>156</v>
      </c>
      <c r="K19" s="10">
        <f t="shared" si="0"/>
        <v>0.90173410404624277</v>
      </c>
      <c r="L19" s="11"/>
      <c r="M19" s="12"/>
      <c r="N19" s="7">
        <v>343</v>
      </c>
      <c r="O19" s="7">
        <v>303</v>
      </c>
      <c r="P19" s="10">
        <f t="shared" si="1"/>
        <v>0.88338192419825068</v>
      </c>
      <c r="Q19" s="11"/>
      <c r="R19" s="12"/>
      <c r="S19" s="7">
        <v>240</v>
      </c>
      <c r="T19" s="7">
        <v>217</v>
      </c>
      <c r="U19" s="10">
        <f t="shared" si="2"/>
        <v>0.90416666666666667</v>
      </c>
      <c r="V19" s="11"/>
      <c r="W19" s="12"/>
      <c r="X19" s="7">
        <v>209</v>
      </c>
      <c r="Y19" s="7">
        <v>185</v>
      </c>
      <c r="Z19" s="10">
        <f t="shared" si="3"/>
        <v>0.88516746411483249</v>
      </c>
      <c r="AA19" s="11"/>
      <c r="AB19" s="12"/>
      <c r="AC19" s="17">
        <f t="shared" si="4"/>
        <v>264</v>
      </c>
      <c r="AD19" s="17">
        <f t="shared" si="5"/>
        <v>235</v>
      </c>
      <c r="AE19" s="18">
        <f t="shared" si="6"/>
        <v>0.89090535165991669</v>
      </c>
      <c r="AF19" s="11"/>
      <c r="AG19" s="12"/>
      <c r="AH19" s="17">
        <f t="shared" si="7"/>
        <v>-31</v>
      </c>
      <c r="AI19" s="19">
        <f t="shared" si="8"/>
        <v>-0.12916666666666668</v>
      </c>
      <c r="AJ19" s="17">
        <f t="shared" si="9"/>
        <v>-32</v>
      </c>
      <c r="AK19" s="19">
        <f t="shared" si="10"/>
        <v>-0.14746543778801843</v>
      </c>
      <c r="AL19" s="19">
        <f t="shared" si="11"/>
        <v>-1.8999202551834182E-2</v>
      </c>
      <c r="AM19" s="11"/>
      <c r="AN19" s="12"/>
      <c r="AO19" s="20">
        <f t="shared" si="12"/>
        <v>-134</v>
      </c>
      <c r="AP19" s="19">
        <f t="shared" si="13"/>
        <v>-0.39067055393586003</v>
      </c>
      <c r="AQ19" s="20">
        <f t="shared" si="14"/>
        <v>-118</v>
      </c>
      <c r="AR19" s="19">
        <f t="shared" si="15"/>
        <v>-0.38943894389438943</v>
      </c>
      <c r="AS19" s="19">
        <f t="shared" si="16"/>
        <v>1.7855399165818131E-3</v>
      </c>
      <c r="AU19" s="6"/>
    </row>
    <row r="20" spans="1:47">
      <c r="A20" s="4" t="s">
        <v>8</v>
      </c>
      <c r="B20" s="49" t="s">
        <v>13</v>
      </c>
      <c r="C20" s="51"/>
      <c r="D20" s="7">
        <v>151</v>
      </c>
      <c r="E20" s="7">
        <v>139</v>
      </c>
      <c r="F20" s="10">
        <v>0.92049999999999998</v>
      </c>
      <c r="G20" s="11"/>
      <c r="H20" s="12"/>
      <c r="I20" s="7">
        <v>167</v>
      </c>
      <c r="J20" s="7">
        <v>158</v>
      </c>
      <c r="K20" s="10">
        <f t="shared" si="0"/>
        <v>0.94610778443113774</v>
      </c>
      <c r="L20" s="11"/>
      <c r="M20" s="12"/>
      <c r="N20" s="7">
        <v>293</v>
      </c>
      <c r="O20" s="7">
        <v>264</v>
      </c>
      <c r="P20" s="10">
        <f t="shared" si="1"/>
        <v>0.90102389078498291</v>
      </c>
      <c r="Q20" s="11"/>
      <c r="R20" s="12"/>
      <c r="S20" s="7">
        <v>332</v>
      </c>
      <c r="T20" s="7">
        <v>313</v>
      </c>
      <c r="U20" s="10">
        <f t="shared" si="2"/>
        <v>0.94277108433734935</v>
      </c>
      <c r="V20" s="11"/>
      <c r="W20" s="12"/>
      <c r="X20" s="7">
        <v>287</v>
      </c>
      <c r="Y20" s="7">
        <v>269</v>
      </c>
      <c r="Z20" s="10">
        <f t="shared" si="3"/>
        <v>0.93728222996515675</v>
      </c>
      <c r="AA20" s="11"/>
      <c r="AB20" s="12"/>
      <c r="AC20" s="17">
        <f t="shared" si="4"/>
        <v>304</v>
      </c>
      <c r="AD20" s="17">
        <f t="shared" si="5"/>
        <v>282</v>
      </c>
      <c r="AE20" s="18">
        <f t="shared" si="6"/>
        <v>0.92702573502916297</v>
      </c>
      <c r="AF20" s="11"/>
      <c r="AG20" s="12"/>
      <c r="AH20" s="17">
        <f t="shared" si="7"/>
        <v>-45</v>
      </c>
      <c r="AI20" s="19">
        <f t="shared" si="8"/>
        <v>-0.13554216867469879</v>
      </c>
      <c r="AJ20" s="17">
        <f t="shared" si="9"/>
        <v>-44</v>
      </c>
      <c r="AK20" s="19">
        <f t="shared" si="10"/>
        <v>-0.14057507987220447</v>
      </c>
      <c r="AL20" s="19">
        <f t="shared" si="11"/>
        <v>-5.4888543721925975E-3</v>
      </c>
      <c r="AM20" s="11"/>
      <c r="AN20" s="12"/>
      <c r="AO20" s="20">
        <f t="shared" si="12"/>
        <v>-6</v>
      </c>
      <c r="AP20" s="19">
        <f t="shared" si="13"/>
        <v>-2.0477815699658702E-2</v>
      </c>
      <c r="AQ20" s="20">
        <f t="shared" si="14"/>
        <v>5</v>
      </c>
      <c r="AR20" s="19">
        <f t="shared" si="15"/>
        <v>1.893939393939394E-2</v>
      </c>
      <c r="AS20" s="19">
        <f t="shared" si="16"/>
        <v>3.6258339180173849E-2</v>
      </c>
      <c r="AU20" s="6"/>
    </row>
    <row r="21" spans="1:47">
      <c r="A21" s="4" t="s">
        <v>8</v>
      </c>
      <c r="B21" s="49" t="s">
        <v>14</v>
      </c>
      <c r="C21" s="51"/>
      <c r="D21" s="7">
        <v>1454</v>
      </c>
      <c r="E21" s="7">
        <v>1300</v>
      </c>
      <c r="F21" s="10">
        <v>0.89410000000000001</v>
      </c>
      <c r="G21" s="11"/>
      <c r="H21" s="12"/>
      <c r="I21" s="7">
        <v>1305</v>
      </c>
      <c r="J21" s="7">
        <v>1157</v>
      </c>
      <c r="K21" s="10">
        <f t="shared" si="0"/>
        <v>0.88659003831417627</v>
      </c>
      <c r="L21" s="11"/>
      <c r="M21" s="12"/>
      <c r="N21" s="7">
        <v>1020</v>
      </c>
      <c r="O21" s="7">
        <v>890</v>
      </c>
      <c r="P21" s="10">
        <f t="shared" si="1"/>
        <v>0.87254901960784315</v>
      </c>
      <c r="Q21" s="11"/>
      <c r="R21" s="12"/>
      <c r="S21" s="7">
        <v>934</v>
      </c>
      <c r="T21" s="7">
        <v>849</v>
      </c>
      <c r="U21" s="10">
        <f t="shared" si="2"/>
        <v>0.9089935760171306</v>
      </c>
      <c r="V21" s="11"/>
      <c r="W21" s="12"/>
      <c r="X21" s="7">
        <v>1150</v>
      </c>
      <c r="Y21" s="7">
        <v>1038</v>
      </c>
      <c r="Z21" s="10">
        <f t="shared" si="3"/>
        <v>0.90260869565217394</v>
      </c>
      <c r="AA21" s="11"/>
      <c r="AB21" s="12"/>
      <c r="AC21" s="17">
        <f t="shared" si="4"/>
        <v>1034.6666666666667</v>
      </c>
      <c r="AD21" s="17">
        <f t="shared" si="5"/>
        <v>925.66666666666663</v>
      </c>
      <c r="AE21" s="18">
        <f t="shared" si="6"/>
        <v>0.89471709709238256</v>
      </c>
      <c r="AF21" s="11"/>
      <c r="AG21" s="12"/>
      <c r="AH21" s="17">
        <f t="shared" si="7"/>
        <v>216</v>
      </c>
      <c r="AI21" s="19">
        <f t="shared" si="8"/>
        <v>0.23126338329764454</v>
      </c>
      <c r="AJ21" s="17">
        <f t="shared" si="9"/>
        <v>189</v>
      </c>
      <c r="AK21" s="19">
        <f t="shared" si="10"/>
        <v>0.22261484098939929</v>
      </c>
      <c r="AL21" s="19">
        <f t="shared" si="11"/>
        <v>-6.3848803649566577E-3</v>
      </c>
      <c r="AM21" s="11"/>
      <c r="AN21" s="12"/>
      <c r="AO21" s="20">
        <f t="shared" si="12"/>
        <v>130</v>
      </c>
      <c r="AP21" s="19">
        <f t="shared" si="13"/>
        <v>0.12745098039215685</v>
      </c>
      <c r="AQ21" s="20">
        <f t="shared" si="14"/>
        <v>148</v>
      </c>
      <c r="AR21" s="19">
        <f t="shared" si="15"/>
        <v>0.16629213483146069</v>
      </c>
      <c r="AS21" s="19">
        <f t="shared" si="16"/>
        <v>3.0059676044330796E-2</v>
      </c>
      <c r="AU21" s="6"/>
    </row>
    <row r="22" spans="1:47">
      <c r="A22" s="4" t="s">
        <v>8</v>
      </c>
      <c r="B22" s="49" t="s">
        <v>15</v>
      </c>
      <c r="C22" s="51"/>
      <c r="D22" s="7">
        <v>297</v>
      </c>
      <c r="E22" s="7">
        <v>278</v>
      </c>
      <c r="F22" s="10">
        <v>0.93600000000000005</v>
      </c>
      <c r="G22" s="11"/>
      <c r="H22" s="12"/>
      <c r="I22" s="7">
        <v>541</v>
      </c>
      <c r="J22" s="7">
        <v>499</v>
      </c>
      <c r="K22" s="10">
        <f t="shared" si="0"/>
        <v>0.922365988909427</v>
      </c>
      <c r="L22" s="11"/>
      <c r="M22" s="12"/>
      <c r="N22" s="7">
        <v>613</v>
      </c>
      <c r="O22" s="7">
        <v>579</v>
      </c>
      <c r="P22" s="10">
        <f t="shared" si="1"/>
        <v>0.94453507340946163</v>
      </c>
      <c r="Q22" s="11"/>
      <c r="R22" s="12"/>
      <c r="S22" s="7">
        <v>559</v>
      </c>
      <c r="T22" s="7">
        <v>528</v>
      </c>
      <c r="U22" s="10">
        <f t="shared" si="2"/>
        <v>0.94454382826475847</v>
      </c>
      <c r="V22" s="11"/>
      <c r="W22" s="12"/>
      <c r="X22" s="7">
        <v>550</v>
      </c>
      <c r="Y22" s="7">
        <v>519</v>
      </c>
      <c r="Z22" s="10">
        <f t="shared" si="3"/>
        <v>0.94363636363636361</v>
      </c>
      <c r="AA22" s="11"/>
      <c r="AB22" s="12"/>
      <c r="AC22" s="17">
        <f t="shared" si="4"/>
        <v>574</v>
      </c>
      <c r="AD22" s="17">
        <f t="shared" si="5"/>
        <v>542</v>
      </c>
      <c r="AE22" s="18">
        <f t="shared" si="6"/>
        <v>0.94423842177019457</v>
      </c>
      <c r="AF22" s="11"/>
      <c r="AG22" s="12"/>
      <c r="AH22" s="17">
        <f t="shared" si="7"/>
        <v>-9</v>
      </c>
      <c r="AI22" s="19">
        <f t="shared" si="8"/>
        <v>-1.6100178890876567E-2</v>
      </c>
      <c r="AJ22" s="17">
        <f t="shared" si="9"/>
        <v>-9</v>
      </c>
      <c r="AK22" s="19">
        <f t="shared" si="10"/>
        <v>-1.7045454545454544E-2</v>
      </c>
      <c r="AL22" s="19">
        <f t="shared" si="11"/>
        <v>-9.0746462839486064E-4</v>
      </c>
      <c r="AM22" s="11"/>
      <c r="AN22" s="12"/>
      <c r="AO22" s="20">
        <f t="shared" si="12"/>
        <v>-63</v>
      </c>
      <c r="AP22" s="19">
        <f t="shared" si="13"/>
        <v>-0.10277324632952692</v>
      </c>
      <c r="AQ22" s="20">
        <f t="shared" si="14"/>
        <v>-60</v>
      </c>
      <c r="AR22" s="19">
        <f t="shared" si="15"/>
        <v>-0.10362694300518134</v>
      </c>
      <c r="AS22" s="19">
        <f t="shared" si="16"/>
        <v>-8.9870977309802758E-4</v>
      </c>
      <c r="AU22" s="6"/>
    </row>
    <row r="23" spans="1:47">
      <c r="A23" s="4">
        <v>507</v>
      </c>
      <c r="B23" s="49" t="s">
        <v>16</v>
      </c>
      <c r="C23" s="51"/>
      <c r="D23" s="7">
        <v>246</v>
      </c>
      <c r="E23" s="7">
        <v>222</v>
      </c>
      <c r="F23" s="10">
        <v>0.90239999999999998</v>
      </c>
      <c r="G23" s="11"/>
      <c r="H23" s="12"/>
      <c r="I23" s="7">
        <v>324</v>
      </c>
      <c r="J23" s="7">
        <v>289</v>
      </c>
      <c r="K23" s="10">
        <f t="shared" si="0"/>
        <v>0.89197530864197527</v>
      </c>
      <c r="L23" s="11"/>
      <c r="M23" s="12"/>
      <c r="N23" s="7">
        <v>309</v>
      </c>
      <c r="O23" s="7">
        <v>283</v>
      </c>
      <c r="P23" s="10">
        <f t="shared" si="1"/>
        <v>0.91585760517799353</v>
      </c>
      <c r="Q23" s="11"/>
      <c r="R23" s="12"/>
      <c r="S23" s="7">
        <v>352</v>
      </c>
      <c r="T23" s="7">
        <v>334</v>
      </c>
      <c r="U23" s="10">
        <f t="shared" si="2"/>
        <v>0.94886363636363635</v>
      </c>
      <c r="V23" s="11"/>
      <c r="W23" s="12"/>
      <c r="X23" s="7">
        <v>334</v>
      </c>
      <c r="Y23" s="7">
        <v>307</v>
      </c>
      <c r="Z23" s="10">
        <f t="shared" si="3"/>
        <v>0.91916167664670656</v>
      </c>
      <c r="AA23" s="11"/>
      <c r="AB23" s="12"/>
      <c r="AC23" s="17">
        <f t="shared" si="4"/>
        <v>331.66666666666669</v>
      </c>
      <c r="AD23" s="17">
        <f t="shared" si="5"/>
        <v>308</v>
      </c>
      <c r="AE23" s="18">
        <f t="shared" si="6"/>
        <v>0.92796097272944544</v>
      </c>
      <c r="AF23" s="11"/>
      <c r="AG23" s="12"/>
      <c r="AH23" s="17">
        <f t="shared" si="7"/>
        <v>-18</v>
      </c>
      <c r="AI23" s="19">
        <f t="shared" si="8"/>
        <v>-5.113636363636364E-2</v>
      </c>
      <c r="AJ23" s="17">
        <f t="shared" si="9"/>
        <v>-27</v>
      </c>
      <c r="AK23" s="19">
        <f t="shared" si="10"/>
        <v>-8.0838323353293412E-2</v>
      </c>
      <c r="AL23" s="19">
        <f t="shared" si="11"/>
        <v>-2.9701959716929793E-2</v>
      </c>
      <c r="AM23" s="11"/>
      <c r="AN23" s="12"/>
      <c r="AO23" s="20">
        <f t="shared" si="12"/>
        <v>25</v>
      </c>
      <c r="AP23" s="19">
        <f t="shared" si="13"/>
        <v>8.0906148867313912E-2</v>
      </c>
      <c r="AQ23" s="20">
        <f t="shared" si="14"/>
        <v>24</v>
      </c>
      <c r="AR23" s="19">
        <f t="shared" si="15"/>
        <v>8.4805653710247356E-2</v>
      </c>
      <c r="AS23" s="19">
        <f t="shared" si="16"/>
        <v>3.3040714687130324E-3</v>
      </c>
      <c r="AU23" s="6"/>
    </row>
    <row r="24" spans="1:47">
      <c r="A24" s="4">
        <v>502</v>
      </c>
      <c r="B24" s="49" t="s">
        <v>17</v>
      </c>
      <c r="C24" s="51"/>
      <c r="D24" s="7">
        <v>1327</v>
      </c>
      <c r="E24" s="7">
        <v>1256</v>
      </c>
      <c r="F24" s="10">
        <v>0.94650000000000001</v>
      </c>
      <c r="G24" s="11"/>
      <c r="H24" s="12"/>
      <c r="I24" s="7">
        <v>1275</v>
      </c>
      <c r="J24" s="7">
        <v>1210</v>
      </c>
      <c r="K24" s="10">
        <f t="shared" si="0"/>
        <v>0.94901960784313721</v>
      </c>
      <c r="L24" s="11"/>
      <c r="M24" s="12"/>
      <c r="N24" s="7">
        <v>1075</v>
      </c>
      <c r="O24" s="7">
        <v>1021</v>
      </c>
      <c r="P24" s="10">
        <f t="shared" si="1"/>
        <v>0.94976744186046513</v>
      </c>
      <c r="Q24" s="11"/>
      <c r="R24" s="12"/>
      <c r="S24" s="7">
        <v>1260</v>
      </c>
      <c r="T24" s="7">
        <v>1200</v>
      </c>
      <c r="U24" s="10">
        <f t="shared" si="2"/>
        <v>0.95238095238095233</v>
      </c>
      <c r="V24" s="11"/>
      <c r="W24" s="12"/>
      <c r="X24" s="7">
        <v>1372</v>
      </c>
      <c r="Y24" s="7">
        <v>1279</v>
      </c>
      <c r="Z24" s="10">
        <f t="shared" si="3"/>
        <v>0.93221574344023328</v>
      </c>
      <c r="AA24" s="11"/>
      <c r="AB24" s="12"/>
      <c r="AC24" s="17">
        <f t="shared" si="4"/>
        <v>1235.6666666666667</v>
      </c>
      <c r="AD24" s="17">
        <f t="shared" si="5"/>
        <v>1166.6666666666667</v>
      </c>
      <c r="AE24" s="18">
        <f t="shared" si="6"/>
        <v>0.94478804589388365</v>
      </c>
      <c r="AF24" s="11"/>
      <c r="AG24" s="12"/>
      <c r="AH24" s="17">
        <f t="shared" si="7"/>
        <v>112</v>
      </c>
      <c r="AI24" s="19">
        <f t="shared" si="8"/>
        <v>8.8888888888888892E-2</v>
      </c>
      <c r="AJ24" s="17">
        <f t="shared" si="9"/>
        <v>79</v>
      </c>
      <c r="AK24" s="19">
        <f t="shared" si="10"/>
        <v>6.5833333333333327E-2</v>
      </c>
      <c r="AL24" s="19">
        <f t="shared" si="11"/>
        <v>-2.0165208940719048E-2</v>
      </c>
      <c r="AM24" s="11"/>
      <c r="AN24" s="12"/>
      <c r="AO24" s="20">
        <f t="shared" si="12"/>
        <v>297</v>
      </c>
      <c r="AP24" s="19">
        <f t="shared" si="13"/>
        <v>0.27627906976744188</v>
      </c>
      <c r="AQ24" s="20">
        <f t="shared" si="14"/>
        <v>258</v>
      </c>
      <c r="AR24" s="19">
        <f t="shared" si="15"/>
        <v>0.25269343780607245</v>
      </c>
      <c r="AS24" s="19">
        <f t="shared" si="16"/>
        <v>-1.7551698420231854E-2</v>
      </c>
      <c r="AU24" s="6"/>
    </row>
    <row r="25" spans="1:47">
      <c r="A25" s="4">
        <v>509</v>
      </c>
      <c r="B25" s="49" t="s">
        <v>18</v>
      </c>
      <c r="C25" s="51"/>
      <c r="D25" s="7">
        <v>839</v>
      </c>
      <c r="E25" s="7">
        <v>791</v>
      </c>
      <c r="F25" s="10">
        <v>0.94279999999999997</v>
      </c>
      <c r="G25" s="11"/>
      <c r="H25" s="12"/>
      <c r="I25" s="7">
        <v>858</v>
      </c>
      <c r="J25" s="7">
        <v>804</v>
      </c>
      <c r="K25" s="10">
        <f t="shared" si="0"/>
        <v>0.93706293706293708</v>
      </c>
      <c r="L25" s="11"/>
      <c r="M25" s="12"/>
      <c r="N25" s="7">
        <v>998</v>
      </c>
      <c r="O25" s="7">
        <v>948</v>
      </c>
      <c r="P25" s="10">
        <f t="shared" si="1"/>
        <v>0.94989979959919835</v>
      </c>
      <c r="Q25" s="11"/>
      <c r="R25" s="12"/>
      <c r="S25" s="7">
        <v>1103</v>
      </c>
      <c r="T25" s="7">
        <v>1065</v>
      </c>
      <c r="U25" s="10">
        <f t="shared" si="2"/>
        <v>0.96554850407978243</v>
      </c>
      <c r="V25" s="11"/>
      <c r="W25" s="12"/>
      <c r="X25" s="7">
        <v>1049</v>
      </c>
      <c r="Y25" s="7">
        <v>991</v>
      </c>
      <c r="Z25" s="10">
        <f t="shared" si="3"/>
        <v>0.94470924690181124</v>
      </c>
      <c r="AA25" s="11"/>
      <c r="AB25" s="12"/>
      <c r="AC25" s="17">
        <f t="shared" si="4"/>
        <v>1050</v>
      </c>
      <c r="AD25" s="17">
        <f t="shared" si="5"/>
        <v>1001.3333333333334</v>
      </c>
      <c r="AE25" s="18">
        <f t="shared" si="6"/>
        <v>0.95338585019359734</v>
      </c>
      <c r="AF25" s="11"/>
      <c r="AG25" s="12"/>
      <c r="AH25" s="17">
        <f t="shared" si="7"/>
        <v>-54</v>
      </c>
      <c r="AI25" s="19">
        <f t="shared" si="8"/>
        <v>-4.8957388939256573E-2</v>
      </c>
      <c r="AJ25" s="17">
        <f t="shared" si="9"/>
        <v>-74</v>
      </c>
      <c r="AK25" s="19">
        <f t="shared" si="10"/>
        <v>-6.9483568075117366E-2</v>
      </c>
      <c r="AL25" s="19">
        <f t="shared" si="11"/>
        <v>-2.0839257177971193E-2</v>
      </c>
      <c r="AM25" s="11"/>
      <c r="AN25" s="12"/>
      <c r="AO25" s="20">
        <f t="shared" si="12"/>
        <v>51</v>
      </c>
      <c r="AP25" s="19">
        <f t="shared" si="13"/>
        <v>5.1102204408817638E-2</v>
      </c>
      <c r="AQ25" s="20">
        <f t="shared" si="14"/>
        <v>43</v>
      </c>
      <c r="AR25" s="19">
        <f t="shared" si="15"/>
        <v>4.5358649789029537E-2</v>
      </c>
      <c r="AS25" s="19">
        <f t="shared" si="16"/>
        <v>-5.1905526973871075E-3</v>
      </c>
      <c r="AU25" s="6"/>
    </row>
    <row r="26" spans="1:47">
      <c r="A26" s="4">
        <v>512</v>
      </c>
      <c r="B26" s="49" t="s">
        <v>19</v>
      </c>
      <c r="C26" s="51"/>
      <c r="D26" s="7">
        <v>950</v>
      </c>
      <c r="E26" s="7">
        <v>897</v>
      </c>
      <c r="F26" s="10">
        <v>0.94420000000000004</v>
      </c>
      <c r="G26" s="11"/>
      <c r="H26" s="12"/>
      <c r="I26" s="7">
        <v>988</v>
      </c>
      <c r="J26" s="7">
        <v>944</v>
      </c>
      <c r="K26" s="10">
        <f t="shared" si="0"/>
        <v>0.95546558704453444</v>
      </c>
      <c r="L26" s="11"/>
      <c r="M26" s="12"/>
      <c r="N26" s="7">
        <v>961</v>
      </c>
      <c r="O26" s="7">
        <v>921</v>
      </c>
      <c r="P26" s="10">
        <f t="shared" si="1"/>
        <v>0.95837669094693023</v>
      </c>
      <c r="Q26" s="11"/>
      <c r="R26" s="12"/>
      <c r="S26" s="7">
        <v>1663</v>
      </c>
      <c r="T26" s="7">
        <v>1591</v>
      </c>
      <c r="U26" s="10">
        <f t="shared" si="2"/>
        <v>0.95670475045099224</v>
      </c>
      <c r="V26" s="11"/>
      <c r="W26" s="12"/>
      <c r="X26" s="7">
        <v>1928</v>
      </c>
      <c r="Y26" s="7">
        <v>1785</v>
      </c>
      <c r="Z26" s="10">
        <f t="shared" si="3"/>
        <v>0.92582987551867224</v>
      </c>
      <c r="AA26" s="11"/>
      <c r="AB26" s="12"/>
      <c r="AC26" s="17">
        <f t="shared" si="4"/>
        <v>1517.3333333333333</v>
      </c>
      <c r="AD26" s="17">
        <f t="shared" si="5"/>
        <v>1432.3333333333333</v>
      </c>
      <c r="AE26" s="18">
        <f t="shared" si="6"/>
        <v>0.94697043897219813</v>
      </c>
      <c r="AF26" s="11"/>
      <c r="AG26" s="12"/>
      <c r="AH26" s="17">
        <f t="shared" si="7"/>
        <v>265</v>
      </c>
      <c r="AI26" s="19">
        <f t="shared" si="8"/>
        <v>0.15935057125676488</v>
      </c>
      <c r="AJ26" s="17">
        <f t="shared" si="9"/>
        <v>194</v>
      </c>
      <c r="AK26" s="19">
        <f t="shared" si="10"/>
        <v>0.12193588937774984</v>
      </c>
      <c r="AL26" s="19">
        <f t="shared" si="11"/>
        <v>-3.0874874932319996E-2</v>
      </c>
      <c r="AM26" s="11"/>
      <c r="AN26" s="12"/>
      <c r="AO26" s="20">
        <f t="shared" si="12"/>
        <v>967</v>
      </c>
      <c r="AP26" s="19">
        <f t="shared" si="13"/>
        <v>1.0062434963579605</v>
      </c>
      <c r="AQ26" s="20">
        <f t="shared" si="14"/>
        <v>864</v>
      </c>
      <c r="AR26" s="19">
        <f t="shared" si="15"/>
        <v>0.93811074918566772</v>
      </c>
      <c r="AS26" s="19">
        <f t="shared" si="16"/>
        <v>-3.2546815428257991E-2</v>
      </c>
      <c r="AU26" s="6"/>
    </row>
    <row r="27" spans="1:47">
      <c r="A27" s="4">
        <v>540</v>
      </c>
      <c r="B27" s="49" t="s">
        <v>20</v>
      </c>
      <c r="C27" s="51"/>
      <c r="D27" s="7">
        <v>187</v>
      </c>
      <c r="E27" s="7">
        <v>174</v>
      </c>
      <c r="F27" s="10">
        <v>0.93049999999999999</v>
      </c>
      <c r="G27" s="11"/>
      <c r="H27" s="12"/>
      <c r="I27" s="7">
        <v>118</v>
      </c>
      <c r="J27" s="7">
        <v>113</v>
      </c>
      <c r="K27" s="10">
        <f t="shared" si="0"/>
        <v>0.9576271186440678</v>
      </c>
      <c r="L27" s="11"/>
      <c r="M27" s="12"/>
      <c r="N27" s="7">
        <v>95</v>
      </c>
      <c r="O27" s="7">
        <v>89</v>
      </c>
      <c r="P27" s="10">
        <f t="shared" si="1"/>
        <v>0.93684210526315792</v>
      </c>
      <c r="Q27" s="11"/>
      <c r="R27" s="12"/>
      <c r="S27" s="7">
        <v>122</v>
      </c>
      <c r="T27" s="7">
        <v>119</v>
      </c>
      <c r="U27" s="10">
        <f t="shared" si="2"/>
        <v>0.97540983606557374</v>
      </c>
      <c r="V27" s="11"/>
      <c r="W27" s="12"/>
      <c r="X27" s="7">
        <v>111</v>
      </c>
      <c r="Y27" s="7">
        <v>108</v>
      </c>
      <c r="Z27" s="10">
        <f t="shared" si="3"/>
        <v>0.97297297297297303</v>
      </c>
      <c r="AA27" s="11"/>
      <c r="AB27" s="12"/>
      <c r="AC27" s="17">
        <f t="shared" si="4"/>
        <v>109.33333333333333</v>
      </c>
      <c r="AD27" s="17">
        <f t="shared" si="5"/>
        <v>105.33333333333333</v>
      </c>
      <c r="AE27" s="18">
        <f t="shared" si="6"/>
        <v>0.96174163810056823</v>
      </c>
      <c r="AF27" s="11"/>
      <c r="AG27" s="12"/>
      <c r="AH27" s="17">
        <f t="shared" si="7"/>
        <v>-11</v>
      </c>
      <c r="AI27" s="19">
        <f t="shared" si="8"/>
        <v>-9.0163934426229511E-2</v>
      </c>
      <c r="AJ27" s="17">
        <f t="shared" si="9"/>
        <v>-11</v>
      </c>
      <c r="AK27" s="19">
        <f t="shared" si="10"/>
        <v>-9.2436974789915971E-2</v>
      </c>
      <c r="AL27" s="19">
        <f t="shared" si="11"/>
        <v>-2.4368630926007162E-3</v>
      </c>
      <c r="AM27" s="11"/>
      <c r="AN27" s="12"/>
      <c r="AO27" s="20">
        <f t="shared" si="12"/>
        <v>16</v>
      </c>
      <c r="AP27" s="19">
        <f t="shared" si="13"/>
        <v>0.16842105263157894</v>
      </c>
      <c r="AQ27" s="20">
        <f t="shared" si="14"/>
        <v>19</v>
      </c>
      <c r="AR27" s="19">
        <f t="shared" si="15"/>
        <v>0.21348314606741572</v>
      </c>
      <c r="AS27" s="19">
        <f t="shared" si="16"/>
        <v>3.6130867709815107E-2</v>
      </c>
      <c r="AU27" s="6"/>
    </row>
    <row r="28" spans="1:47">
      <c r="A28" s="4">
        <v>519</v>
      </c>
      <c r="B28" s="49" t="s">
        <v>21</v>
      </c>
      <c r="C28" s="51"/>
      <c r="D28" s="7">
        <v>93</v>
      </c>
      <c r="E28" s="7">
        <v>89</v>
      </c>
      <c r="F28" s="10">
        <v>0.95699999999999996</v>
      </c>
      <c r="G28" s="11"/>
      <c r="H28" s="12"/>
      <c r="I28" s="7">
        <v>91</v>
      </c>
      <c r="J28" s="7">
        <v>88</v>
      </c>
      <c r="K28" s="10">
        <f t="shared" si="0"/>
        <v>0.96703296703296704</v>
      </c>
      <c r="L28" s="11"/>
      <c r="M28" s="12"/>
      <c r="N28" s="7">
        <v>129</v>
      </c>
      <c r="O28" s="7">
        <v>119</v>
      </c>
      <c r="P28" s="10">
        <f t="shared" si="1"/>
        <v>0.92248062015503873</v>
      </c>
      <c r="Q28" s="11"/>
      <c r="R28" s="12"/>
      <c r="S28" s="7">
        <v>150</v>
      </c>
      <c r="T28" s="7">
        <v>140</v>
      </c>
      <c r="U28" s="10">
        <f t="shared" si="2"/>
        <v>0.93333333333333335</v>
      </c>
      <c r="V28" s="11"/>
      <c r="W28" s="12"/>
      <c r="X28" s="7">
        <v>159</v>
      </c>
      <c r="Y28" s="7">
        <v>148</v>
      </c>
      <c r="Z28" s="10">
        <f t="shared" si="3"/>
        <v>0.9308176100628931</v>
      </c>
      <c r="AA28" s="11"/>
      <c r="AB28" s="12"/>
      <c r="AC28" s="17">
        <f t="shared" si="4"/>
        <v>146</v>
      </c>
      <c r="AD28" s="17">
        <f t="shared" si="5"/>
        <v>135.66666666666666</v>
      </c>
      <c r="AE28" s="18">
        <f t="shared" si="6"/>
        <v>0.92887718785042173</v>
      </c>
      <c r="AF28" s="11"/>
      <c r="AG28" s="12"/>
      <c r="AH28" s="17">
        <f t="shared" si="7"/>
        <v>9</v>
      </c>
      <c r="AI28" s="19">
        <f t="shared" si="8"/>
        <v>0.06</v>
      </c>
      <c r="AJ28" s="17">
        <f t="shared" si="9"/>
        <v>8</v>
      </c>
      <c r="AK28" s="19">
        <f t="shared" si="10"/>
        <v>5.7142857142857141E-2</v>
      </c>
      <c r="AL28" s="19">
        <f t="shared" si="11"/>
        <v>-2.515723270440251E-3</v>
      </c>
      <c r="AM28" s="11"/>
      <c r="AN28" s="12"/>
      <c r="AO28" s="20">
        <f t="shared" si="12"/>
        <v>30</v>
      </c>
      <c r="AP28" s="19">
        <f t="shared" si="13"/>
        <v>0.23255813953488372</v>
      </c>
      <c r="AQ28" s="20">
        <f t="shared" si="14"/>
        <v>29</v>
      </c>
      <c r="AR28" s="19">
        <f t="shared" si="15"/>
        <v>0.24369747899159663</v>
      </c>
      <c r="AS28" s="19">
        <f t="shared" si="16"/>
        <v>8.3369899078543641E-3</v>
      </c>
      <c r="AU28" s="6"/>
    </row>
    <row r="29" spans="1:47">
      <c r="A29" s="4">
        <v>514</v>
      </c>
      <c r="B29" s="49" t="s">
        <v>22</v>
      </c>
      <c r="C29" s="51"/>
      <c r="D29" s="7">
        <v>651</v>
      </c>
      <c r="E29" s="7">
        <v>629</v>
      </c>
      <c r="F29" s="10">
        <v>0.96619999999999995</v>
      </c>
      <c r="G29" s="11"/>
      <c r="H29" s="12"/>
      <c r="I29" s="7">
        <v>524</v>
      </c>
      <c r="J29" s="7">
        <v>501</v>
      </c>
      <c r="K29" s="10">
        <f t="shared" si="0"/>
        <v>0.95610687022900764</v>
      </c>
      <c r="L29" s="11"/>
      <c r="M29" s="12"/>
      <c r="N29" s="7">
        <v>601</v>
      </c>
      <c r="O29" s="7">
        <v>579</v>
      </c>
      <c r="P29" s="10">
        <f t="shared" si="1"/>
        <v>0.96339434276206326</v>
      </c>
      <c r="Q29" s="11"/>
      <c r="R29" s="12"/>
      <c r="S29" s="7">
        <v>647</v>
      </c>
      <c r="T29" s="7">
        <v>623</v>
      </c>
      <c r="U29" s="10">
        <f t="shared" si="2"/>
        <v>0.96290571870170016</v>
      </c>
      <c r="V29" s="11"/>
      <c r="W29" s="12"/>
      <c r="X29" s="7">
        <v>689</v>
      </c>
      <c r="Y29" s="7">
        <v>656</v>
      </c>
      <c r="Z29" s="10">
        <f t="shared" si="3"/>
        <v>0.95210449927431062</v>
      </c>
      <c r="AA29" s="11"/>
      <c r="AB29" s="12"/>
      <c r="AC29" s="17">
        <f t="shared" si="4"/>
        <v>645.66666666666663</v>
      </c>
      <c r="AD29" s="17">
        <f t="shared" si="5"/>
        <v>619.33333333333337</v>
      </c>
      <c r="AE29" s="18">
        <f t="shared" si="6"/>
        <v>0.95946818691269131</v>
      </c>
      <c r="AF29" s="11"/>
      <c r="AG29" s="12"/>
      <c r="AH29" s="17">
        <f t="shared" si="7"/>
        <v>42</v>
      </c>
      <c r="AI29" s="19">
        <f t="shared" si="8"/>
        <v>6.4914992272024727E-2</v>
      </c>
      <c r="AJ29" s="17">
        <f t="shared" si="9"/>
        <v>33</v>
      </c>
      <c r="AK29" s="19">
        <f t="shared" si="10"/>
        <v>5.2969502407704656E-2</v>
      </c>
      <c r="AL29" s="19">
        <f t="shared" si="11"/>
        <v>-1.0801219427389541E-2</v>
      </c>
      <c r="AM29" s="11"/>
      <c r="AN29" s="12"/>
      <c r="AO29" s="20">
        <f t="shared" si="12"/>
        <v>88</v>
      </c>
      <c r="AP29" s="19">
        <f t="shared" si="13"/>
        <v>0.1464226289517471</v>
      </c>
      <c r="AQ29" s="20">
        <f t="shared" si="14"/>
        <v>77</v>
      </c>
      <c r="AR29" s="19">
        <f t="shared" si="15"/>
        <v>0.13298791018998274</v>
      </c>
      <c r="AS29" s="19">
        <f t="shared" si="16"/>
        <v>-1.1289843487752638E-2</v>
      </c>
      <c r="AU29" s="6"/>
    </row>
    <row r="30" spans="1:47">
      <c r="A30" s="4">
        <v>529</v>
      </c>
      <c r="B30" s="49" t="s">
        <v>23</v>
      </c>
      <c r="C30" s="51"/>
      <c r="D30" s="7" t="s">
        <v>62</v>
      </c>
      <c r="E30" s="7" t="s">
        <v>69</v>
      </c>
      <c r="F30" s="13" t="s">
        <v>70</v>
      </c>
      <c r="G30" s="11"/>
      <c r="H30" s="12"/>
      <c r="I30" s="7" t="s">
        <v>91</v>
      </c>
      <c r="J30" s="7" t="s">
        <v>92</v>
      </c>
      <c r="K30" s="13" t="s">
        <v>66</v>
      </c>
      <c r="L30" s="11"/>
      <c r="M30" s="12"/>
      <c r="N30" s="7" t="s">
        <v>99</v>
      </c>
      <c r="O30" s="7" t="s">
        <v>98</v>
      </c>
      <c r="P30" s="10" t="s">
        <v>97</v>
      </c>
      <c r="Q30" s="11"/>
      <c r="R30" s="12"/>
      <c r="S30" s="7" t="s">
        <v>103</v>
      </c>
      <c r="T30" s="7" t="s">
        <v>104</v>
      </c>
      <c r="U30" s="13" t="s">
        <v>106</v>
      </c>
      <c r="V30" s="11"/>
      <c r="W30" s="12"/>
      <c r="X30" s="57" t="s">
        <v>120</v>
      </c>
      <c r="Y30" s="7" t="s">
        <v>62</v>
      </c>
      <c r="Z30" s="10" t="s">
        <v>119</v>
      </c>
      <c r="AA30" s="11"/>
      <c r="AB30" s="12"/>
      <c r="AC30" s="56" t="s">
        <v>113</v>
      </c>
      <c r="AD30" s="56" t="s">
        <v>112</v>
      </c>
      <c r="AE30" s="55" t="s">
        <v>111</v>
      </c>
      <c r="AF30" s="11"/>
      <c r="AG30" s="12"/>
      <c r="AH30" s="56" t="s">
        <v>124</v>
      </c>
      <c r="AI30" s="58" t="s">
        <v>125</v>
      </c>
      <c r="AJ30" s="56" t="s">
        <v>124</v>
      </c>
      <c r="AK30" s="58" t="s">
        <v>134</v>
      </c>
      <c r="AL30" s="58" t="s">
        <v>133</v>
      </c>
      <c r="AM30" s="11"/>
      <c r="AN30" s="12"/>
      <c r="AO30" s="59" t="s">
        <v>126</v>
      </c>
      <c r="AP30" s="58" t="s">
        <v>127</v>
      </c>
      <c r="AQ30" s="59" t="s">
        <v>137</v>
      </c>
      <c r="AR30" s="58" t="s">
        <v>136</v>
      </c>
      <c r="AS30" s="58" t="s">
        <v>135</v>
      </c>
      <c r="AU30" s="6"/>
    </row>
    <row r="31" spans="1:47">
      <c r="A31" s="4" t="s">
        <v>8</v>
      </c>
      <c r="B31" s="49" t="s">
        <v>24</v>
      </c>
      <c r="C31" s="51"/>
      <c r="D31" s="7">
        <v>137</v>
      </c>
      <c r="E31" s="7">
        <v>129</v>
      </c>
      <c r="F31" s="10">
        <v>0.94159999999999999</v>
      </c>
      <c r="G31" s="11"/>
      <c r="H31" s="12"/>
      <c r="I31" s="7">
        <v>151</v>
      </c>
      <c r="J31" s="7">
        <v>134</v>
      </c>
      <c r="K31" s="10">
        <f t="shared" ref="K31:K63" si="17">J31/I31</f>
        <v>0.88741721854304634</v>
      </c>
      <c r="L31" s="11"/>
      <c r="M31" s="12"/>
      <c r="N31" s="7">
        <v>146</v>
      </c>
      <c r="O31" s="7">
        <v>135</v>
      </c>
      <c r="P31" s="10">
        <f t="shared" ref="P31:P63" si="18">O31/N31</f>
        <v>0.92465753424657537</v>
      </c>
      <c r="Q31" s="11"/>
      <c r="R31" s="12"/>
      <c r="S31" s="7">
        <v>174</v>
      </c>
      <c r="T31" s="7">
        <v>154</v>
      </c>
      <c r="U31" s="10">
        <f t="shared" ref="U31:U63" si="19">T31/S31</f>
        <v>0.88505747126436785</v>
      </c>
      <c r="V31" s="11"/>
      <c r="W31" s="12"/>
      <c r="X31" s="7">
        <v>122</v>
      </c>
      <c r="Y31" s="7">
        <v>116</v>
      </c>
      <c r="Z31" s="10">
        <f t="shared" si="3"/>
        <v>0.95081967213114749</v>
      </c>
      <c r="AA31" s="11"/>
      <c r="AB31" s="12"/>
      <c r="AC31" s="17">
        <f t="shared" si="4"/>
        <v>147.33333333333334</v>
      </c>
      <c r="AD31" s="17">
        <f t="shared" si="5"/>
        <v>135</v>
      </c>
      <c r="AE31" s="18">
        <f t="shared" si="6"/>
        <v>0.92017822588069687</v>
      </c>
      <c r="AF31" s="11"/>
      <c r="AG31" s="12"/>
      <c r="AH31" s="17">
        <f t="shared" si="7"/>
        <v>-52</v>
      </c>
      <c r="AI31" s="19">
        <f t="shared" si="8"/>
        <v>-0.2988505747126437</v>
      </c>
      <c r="AJ31" s="17">
        <f t="shared" si="9"/>
        <v>-38</v>
      </c>
      <c r="AK31" s="19">
        <f t="shared" si="10"/>
        <v>-0.24675324675324675</v>
      </c>
      <c r="AL31" s="19">
        <f t="shared" si="11"/>
        <v>6.5762200866779641E-2</v>
      </c>
      <c r="AM31" s="11"/>
      <c r="AN31" s="12"/>
      <c r="AO31" s="20">
        <f t="shared" si="12"/>
        <v>-24</v>
      </c>
      <c r="AP31" s="19">
        <f t="shared" si="13"/>
        <v>-0.16438356164383561</v>
      </c>
      <c r="AQ31" s="20">
        <f t="shared" si="14"/>
        <v>-19</v>
      </c>
      <c r="AR31" s="19">
        <f t="shared" si="15"/>
        <v>-0.14074074074074075</v>
      </c>
      <c r="AS31" s="19">
        <f t="shared" si="16"/>
        <v>2.6162137884572112E-2</v>
      </c>
      <c r="AU31" s="6"/>
    </row>
    <row r="32" spans="1:47">
      <c r="A32" s="4" t="s">
        <v>8</v>
      </c>
      <c r="B32" s="49" t="s">
        <v>25</v>
      </c>
      <c r="C32" s="51"/>
      <c r="D32" s="7">
        <v>99</v>
      </c>
      <c r="E32" s="7">
        <v>90</v>
      </c>
      <c r="F32" s="10">
        <v>0.90910000000000002</v>
      </c>
      <c r="G32" s="11"/>
      <c r="H32" s="12"/>
      <c r="I32" s="7">
        <v>73</v>
      </c>
      <c r="J32" s="7">
        <v>67</v>
      </c>
      <c r="K32" s="10">
        <f t="shared" si="17"/>
        <v>0.9178082191780822</v>
      </c>
      <c r="L32" s="11"/>
      <c r="M32" s="12"/>
      <c r="N32" s="7">
        <v>83</v>
      </c>
      <c r="O32" s="7">
        <v>78</v>
      </c>
      <c r="P32" s="10">
        <f t="shared" si="18"/>
        <v>0.93975903614457834</v>
      </c>
      <c r="Q32" s="11"/>
      <c r="R32" s="12"/>
      <c r="S32" s="7">
        <v>84</v>
      </c>
      <c r="T32" s="7">
        <v>82</v>
      </c>
      <c r="U32" s="10">
        <f t="shared" si="19"/>
        <v>0.97619047619047616</v>
      </c>
      <c r="V32" s="11"/>
      <c r="W32" s="12"/>
      <c r="X32" s="7">
        <v>89</v>
      </c>
      <c r="Y32" s="7">
        <v>77</v>
      </c>
      <c r="Z32" s="10">
        <f t="shared" si="3"/>
        <v>0.8651685393258427</v>
      </c>
      <c r="AA32" s="11"/>
      <c r="AB32" s="12"/>
      <c r="AC32" s="17">
        <f t="shared" si="4"/>
        <v>85.333333333333329</v>
      </c>
      <c r="AD32" s="17">
        <f t="shared" si="5"/>
        <v>79</v>
      </c>
      <c r="AE32" s="18">
        <f t="shared" si="6"/>
        <v>0.9270393505536324</v>
      </c>
      <c r="AF32" s="11"/>
      <c r="AG32" s="12"/>
      <c r="AH32" s="17">
        <f t="shared" si="7"/>
        <v>5</v>
      </c>
      <c r="AI32" s="19">
        <f t="shared" si="8"/>
        <v>5.9523809523809521E-2</v>
      </c>
      <c r="AJ32" s="17">
        <f t="shared" si="9"/>
        <v>-5</v>
      </c>
      <c r="AK32" s="19">
        <f t="shared" si="10"/>
        <v>-6.097560975609756E-2</v>
      </c>
      <c r="AL32" s="19">
        <f t="shared" si="11"/>
        <v>-0.11102193686463346</v>
      </c>
      <c r="AM32" s="11"/>
      <c r="AN32" s="12"/>
      <c r="AO32" s="20">
        <f t="shared" si="12"/>
        <v>6</v>
      </c>
      <c r="AP32" s="19">
        <f t="shared" si="13"/>
        <v>7.2289156626506021E-2</v>
      </c>
      <c r="AQ32" s="20">
        <f t="shared" si="14"/>
        <v>-1</v>
      </c>
      <c r="AR32" s="19">
        <f t="shared" si="15"/>
        <v>-1.282051282051282E-2</v>
      </c>
      <c r="AS32" s="19">
        <f t="shared" si="16"/>
        <v>-7.4590496818735641E-2</v>
      </c>
      <c r="AU32" s="6"/>
    </row>
    <row r="33" spans="1:47">
      <c r="A33" s="4" t="s">
        <v>8</v>
      </c>
      <c r="B33" s="49" t="s">
        <v>26</v>
      </c>
      <c r="C33" s="51"/>
      <c r="D33" s="7">
        <v>218</v>
      </c>
      <c r="E33" s="7">
        <v>203</v>
      </c>
      <c r="F33" s="10">
        <v>0.93120000000000003</v>
      </c>
      <c r="G33" s="11"/>
      <c r="H33" s="12"/>
      <c r="I33" s="7">
        <v>232</v>
      </c>
      <c r="J33" s="7">
        <v>215</v>
      </c>
      <c r="K33" s="10">
        <f t="shared" si="17"/>
        <v>0.92672413793103448</v>
      </c>
      <c r="L33" s="11"/>
      <c r="M33" s="12"/>
      <c r="N33" s="7">
        <v>269</v>
      </c>
      <c r="O33" s="7">
        <v>242</v>
      </c>
      <c r="P33" s="10">
        <f t="shared" si="18"/>
        <v>0.8996282527881041</v>
      </c>
      <c r="Q33" s="11"/>
      <c r="R33" s="12"/>
      <c r="S33" s="7">
        <v>290</v>
      </c>
      <c r="T33" s="7">
        <v>276</v>
      </c>
      <c r="U33" s="10">
        <f t="shared" si="19"/>
        <v>0.9517241379310345</v>
      </c>
      <c r="V33" s="11"/>
      <c r="W33" s="12"/>
      <c r="X33" s="7">
        <v>252</v>
      </c>
      <c r="Y33" s="7">
        <v>226</v>
      </c>
      <c r="Z33" s="10">
        <f t="shared" si="3"/>
        <v>0.89682539682539686</v>
      </c>
      <c r="AA33" s="11"/>
      <c r="AB33" s="12"/>
      <c r="AC33" s="17">
        <f t="shared" si="4"/>
        <v>270.33333333333331</v>
      </c>
      <c r="AD33" s="17">
        <f t="shared" si="5"/>
        <v>248</v>
      </c>
      <c r="AE33" s="18">
        <f t="shared" si="6"/>
        <v>0.91605926251484515</v>
      </c>
      <c r="AF33" s="11"/>
      <c r="AG33" s="12"/>
      <c r="AH33" s="17">
        <f t="shared" si="7"/>
        <v>-38</v>
      </c>
      <c r="AI33" s="19">
        <f t="shared" si="8"/>
        <v>-0.1310344827586207</v>
      </c>
      <c r="AJ33" s="17">
        <f t="shared" si="9"/>
        <v>-50</v>
      </c>
      <c r="AK33" s="19">
        <f t="shared" si="10"/>
        <v>-0.18115942028985507</v>
      </c>
      <c r="AL33" s="19">
        <f t="shared" si="11"/>
        <v>-5.4898741105637638E-2</v>
      </c>
      <c r="AM33" s="11"/>
      <c r="AN33" s="12"/>
      <c r="AO33" s="20">
        <f t="shared" si="12"/>
        <v>-17</v>
      </c>
      <c r="AP33" s="19">
        <f t="shared" si="13"/>
        <v>-6.3197026022304828E-2</v>
      </c>
      <c r="AQ33" s="20">
        <f t="shared" si="14"/>
        <v>-16</v>
      </c>
      <c r="AR33" s="19">
        <f t="shared" si="15"/>
        <v>-6.6115702479338845E-2</v>
      </c>
      <c r="AS33" s="19">
        <f t="shared" si="16"/>
        <v>-2.8028559627072402E-3</v>
      </c>
      <c r="AU33" s="6"/>
    </row>
    <row r="34" spans="1:47">
      <c r="A34" s="4" t="s">
        <v>8</v>
      </c>
      <c r="B34" s="49" t="s">
        <v>27</v>
      </c>
      <c r="C34" s="51"/>
      <c r="D34" s="7">
        <v>75</v>
      </c>
      <c r="E34" s="7">
        <v>70</v>
      </c>
      <c r="F34" s="10">
        <v>0.93330000000000002</v>
      </c>
      <c r="G34" s="11"/>
      <c r="H34" s="12"/>
      <c r="I34" s="7">
        <v>69</v>
      </c>
      <c r="J34" s="7">
        <v>62</v>
      </c>
      <c r="K34" s="10">
        <f t="shared" si="17"/>
        <v>0.89855072463768115</v>
      </c>
      <c r="L34" s="11"/>
      <c r="M34" s="12"/>
      <c r="N34" s="7">
        <v>272</v>
      </c>
      <c r="O34" s="7">
        <v>264</v>
      </c>
      <c r="P34" s="10">
        <f t="shared" si="18"/>
        <v>0.97058823529411764</v>
      </c>
      <c r="Q34" s="11"/>
      <c r="R34" s="12"/>
      <c r="S34" s="7">
        <v>189</v>
      </c>
      <c r="T34" s="7">
        <v>170</v>
      </c>
      <c r="U34" s="10">
        <f t="shared" si="19"/>
        <v>0.89947089947089942</v>
      </c>
      <c r="V34" s="11"/>
      <c r="W34" s="12"/>
      <c r="X34" s="7">
        <v>121</v>
      </c>
      <c r="Y34" s="7">
        <v>110</v>
      </c>
      <c r="Z34" s="10">
        <f t="shared" si="3"/>
        <v>0.90909090909090906</v>
      </c>
      <c r="AA34" s="11"/>
      <c r="AB34" s="12"/>
      <c r="AC34" s="17">
        <f t="shared" si="4"/>
        <v>194</v>
      </c>
      <c r="AD34" s="17">
        <f t="shared" si="5"/>
        <v>181.33333333333334</v>
      </c>
      <c r="AE34" s="18">
        <f t="shared" si="6"/>
        <v>0.9263833479519753</v>
      </c>
      <c r="AF34" s="11"/>
      <c r="AG34" s="12"/>
      <c r="AH34" s="17">
        <f t="shared" si="7"/>
        <v>-68</v>
      </c>
      <c r="AI34" s="19">
        <f t="shared" si="8"/>
        <v>-0.35978835978835977</v>
      </c>
      <c r="AJ34" s="17">
        <f t="shared" si="9"/>
        <v>-60</v>
      </c>
      <c r="AK34" s="19">
        <f t="shared" si="10"/>
        <v>-0.35294117647058826</v>
      </c>
      <c r="AL34" s="19">
        <f t="shared" si="11"/>
        <v>9.6200096200096397E-3</v>
      </c>
      <c r="AM34" s="11"/>
      <c r="AN34" s="12"/>
      <c r="AO34" s="20">
        <f t="shared" si="12"/>
        <v>-151</v>
      </c>
      <c r="AP34" s="19">
        <f t="shared" si="13"/>
        <v>-0.55514705882352944</v>
      </c>
      <c r="AQ34" s="20">
        <f t="shared" si="14"/>
        <v>-154</v>
      </c>
      <c r="AR34" s="19">
        <f t="shared" si="15"/>
        <v>-0.58333333333333337</v>
      </c>
      <c r="AS34" s="19">
        <f t="shared" si="16"/>
        <v>-6.149732620320858E-2</v>
      </c>
      <c r="AU34" s="6"/>
    </row>
    <row r="35" spans="1:47">
      <c r="A35" s="4">
        <v>513</v>
      </c>
      <c r="B35" s="49" t="s">
        <v>28</v>
      </c>
      <c r="C35" s="51"/>
      <c r="D35" s="7">
        <v>481</v>
      </c>
      <c r="E35" s="7">
        <v>441</v>
      </c>
      <c r="F35" s="10">
        <v>0.91679999999999995</v>
      </c>
      <c r="G35" s="11"/>
      <c r="H35" s="12"/>
      <c r="I35" s="7">
        <v>522</v>
      </c>
      <c r="J35" s="7">
        <v>467</v>
      </c>
      <c r="K35" s="10">
        <f t="shared" si="17"/>
        <v>0.8946360153256705</v>
      </c>
      <c r="L35" s="11"/>
      <c r="M35" s="12"/>
      <c r="N35" s="7">
        <v>578</v>
      </c>
      <c r="O35" s="7">
        <v>530</v>
      </c>
      <c r="P35" s="10">
        <f t="shared" si="18"/>
        <v>0.91695501730103801</v>
      </c>
      <c r="Q35" s="11"/>
      <c r="R35" s="12"/>
      <c r="S35" s="7">
        <v>624</v>
      </c>
      <c r="T35" s="7">
        <v>576</v>
      </c>
      <c r="U35" s="10">
        <f t="shared" si="19"/>
        <v>0.92307692307692313</v>
      </c>
      <c r="V35" s="11"/>
      <c r="W35" s="12"/>
      <c r="X35" s="7">
        <v>654</v>
      </c>
      <c r="Y35" s="7">
        <v>613</v>
      </c>
      <c r="Z35" s="10">
        <f t="shared" ref="Z35:Z65" si="20">Y35/X35</f>
        <v>0.93730886850152906</v>
      </c>
      <c r="AA35" s="11"/>
      <c r="AB35" s="12"/>
      <c r="AC35" s="17">
        <f t="shared" si="4"/>
        <v>618.66666666666663</v>
      </c>
      <c r="AD35" s="17">
        <f t="shared" si="5"/>
        <v>573</v>
      </c>
      <c r="AE35" s="18">
        <f t="shared" si="6"/>
        <v>0.92578026962649673</v>
      </c>
      <c r="AF35" s="11"/>
      <c r="AG35" s="12"/>
      <c r="AH35" s="17">
        <f t="shared" si="7"/>
        <v>30</v>
      </c>
      <c r="AI35" s="19">
        <f t="shared" si="8"/>
        <v>4.807692307692308E-2</v>
      </c>
      <c r="AJ35" s="17">
        <f t="shared" si="9"/>
        <v>37</v>
      </c>
      <c r="AK35" s="19">
        <f t="shared" si="10"/>
        <v>6.4236111111111105E-2</v>
      </c>
      <c r="AL35" s="19">
        <f t="shared" si="11"/>
        <v>1.423194542460593E-2</v>
      </c>
      <c r="AM35" s="11"/>
      <c r="AN35" s="12"/>
      <c r="AO35" s="20">
        <f t="shared" si="12"/>
        <v>76</v>
      </c>
      <c r="AP35" s="19">
        <f t="shared" si="13"/>
        <v>0.13148788927335639</v>
      </c>
      <c r="AQ35" s="20">
        <f t="shared" si="14"/>
        <v>83</v>
      </c>
      <c r="AR35" s="19">
        <f t="shared" si="15"/>
        <v>0.15660377358490565</v>
      </c>
      <c r="AS35" s="19">
        <f t="shared" si="16"/>
        <v>2.0353851200491047E-2</v>
      </c>
      <c r="AU35" s="6"/>
    </row>
    <row r="36" spans="1:47">
      <c r="A36" s="4">
        <v>525</v>
      </c>
      <c r="B36" s="49" t="s">
        <v>29</v>
      </c>
      <c r="C36" s="51"/>
      <c r="D36" s="7">
        <v>539</v>
      </c>
      <c r="E36" s="7">
        <v>515</v>
      </c>
      <c r="F36" s="10">
        <v>0.95550000000000002</v>
      </c>
      <c r="G36" s="11"/>
      <c r="H36" s="12"/>
      <c r="I36" s="7">
        <v>620</v>
      </c>
      <c r="J36" s="7">
        <v>587</v>
      </c>
      <c r="K36" s="10">
        <f t="shared" si="17"/>
        <v>0.9467741935483871</v>
      </c>
      <c r="L36" s="11"/>
      <c r="M36" s="12"/>
      <c r="N36" s="7">
        <v>619</v>
      </c>
      <c r="O36" s="7">
        <v>603</v>
      </c>
      <c r="P36" s="10">
        <f t="shared" si="18"/>
        <v>0.97415185783521807</v>
      </c>
      <c r="Q36" s="11"/>
      <c r="R36" s="12"/>
      <c r="S36" s="7">
        <v>706</v>
      </c>
      <c r="T36" s="7">
        <v>687</v>
      </c>
      <c r="U36" s="10">
        <f t="shared" si="19"/>
        <v>0.97308781869688388</v>
      </c>
      <c r="V36" s="11"/>
      <c r="W36" s="12"/>
      <c r="X36" s="7">
        <v>728</v>
      </c>
      <c r="Y36" s="7">
        <v>684</v>
      </c>
      <c r="Z36" s="10">
        <f t="shared" si="20"/>
        <v>0.93956043956043955</v>
      </c>
      <c r="AA36" s="11"/>
      <c r="AB36" s="12"/>
      <c r="AC36" s="17">
        <f t="shared" si="4"/>
        <v>684.33333333333337</v>
      </c>
      <c r="AD36" s="17">
        <f t="shared" si="5"/>
        <v>658</v>
      </c>
      <c r="AE36" s="18">
        <f t="shared" si="6"/>
        <v>0.96226670536418046</v>
      </c>
      <c r="AF36" s="11"/>
      <c r="AG36" s="12"/>
      <c r="AH36" s="17">
        <f t="shared" si="7"/>
        <v>22</v>
      </c>
      <c r="AI36" s="19">
        <f t="shared" si="8"/>
        <v>3.1161473087818695E-2</v>
      </c>
      <c r="AJ36" s="17">
        <f t="shared" si="9"/>
        <v>-3</v>
      </c>
      <c r="AK36" s="19">
        <f t="shared" si="10"/>
        <v>-4.3668122270742356E-3</v>
      </c>
      <c r="AL36" s="19">
        <f t="shared" si="11"/>
        <v>-3.3527379136444324E-2</v>
      </c>
      <c r="AM36" s="11"/>
      <c r="AN36" s="12"/>
      <c r="AO36" s="20">
        <f t="shared" si="12"/>
        <v>109</v>
      </c>
      <c r="AP36" s="19">
        <f t="shared" si="13"/>
        <v>0.17609046849757673</v>
      </c>
      <c r="AQ36" s="20">
        <f t="shared" si="14"/>
        <v>81</v>
      </c>
      <c r="AR36" s="19">
        <f t="shared" si="15"/>
        <v>0.13432835820895522</v>
      </c>
      <c r="AS36" s="19">
        <f t="shared" si="16"/>
        <v>-3.4591418274778518E-2</v>
      </c>
      <c r="AU36" s="6"/>
    </row>
    <row r="37" spans="1:47">
      <c r="A37" s="4">
        <v>520</v>
      </c>
      <c r="B37" s="49" t="s">
        <v>30</v>
      </c>
      <c r="C37" s="51"/>
      <c r="D37" s="7">
        <v>221</v>
      </c>
      <c r="E37" s="7">
        <v>213</v>
      </c>
      <c r="F37" s="10">
        <v>0.96379999999999999</v>
      </c>
      <c r="G37" s="11"/>
      <c r="H37" s="12"/>
      <c r="I37" s="7">
        <v>219</v>
      </c>
      <c r="J37" s="7">
        <v>214</v>
      </c>
      <c r="K37" s="10">
        <f t="shared" si="17"/>
        <v>0.97716894977168944</v>
      </c>
      <c r="L37" s="11"/>
      <c r="M37" s="12"/>
      <c r="N37" s="7">
        <v>192</v>
      </c>
      <c r="O37" s="7">
        <v>178</v>
      </c>
      <c r="P37" s="10">
        <f t="shared" si="18"/>
        <v>0.92708333333333337</v>
      </c>
      <c r="Q37" s="11"/>
      <c r="R37" s="12"/>
      <c r="S37" s="7">
        <v>252</v>
      </c>
      <c r="T37" s="7">
        <v>249</v>
      </c>
      <c r="U37" s="10">
        <f t="shared" si="19"/>
        <v>0.98809523809523814</v>
      </c>
      <c r="V37" s="11"/>
      <c r="W37" s="12"/>
      <c r="X37" s="7">
        <v>322</v>
      </c>
      <c r="Y37" s="7">
        <v>308</v>
      </c>
      <c r="Z37" s="10">
        <f t="shared" si="20"/>
        <v>0.95652173913043481</v>
      </c>
      <c r="AA37" s="11"/>
      <c r="AB37" s="12"/>
      <c r="AC37" s="17">
        <f t="shared" si="4"/>
        <v>255.33333333333334</v>
      </c>
      <c r="AD37" s="17">
        <f t="shared" si="5"/>
        <v>245</v>
      </c>
      <c r="AE37" s="18">
        <f t="shared" si="6"/>
        <v>0.95723343685300211</v>
      </c>
      <c r="AF37" s="11"/>
      <c r="AG37" s="12"/>
      <c r="AH37" s="17">
        <f t="shared" si="7"/>
        <v>70</v>
      </c>
      <c r="AI37" s="19">
        <f t="shared" si="8"/>
        <v>0.27777777777777779</v>
      </c>
      <c r="AJ37" s="17">
        <f t="shared" si="9"/>
        <v>59</v>
      </c>
      <c r="AK37" s="19">
        <f t="shared" si="10"/>
        <v>0.23694779116465864</v>
      </c>
      <c r="AL37" s="19">
        <f t="shared" si="11"/>
        <v>-3.1573498964803326E-2</v>
      </c>
      <c r="AM37" s="11"/>
      <c r="AN37" s="12"/>
      <c r="AO37" s="20">
        <f t="shared" si="12"/>
        <v>130</v>
      </c>
      <c r="AP37" s="19">
        <f t="shared" si="13"/>
        <v>0.67708333333333337</v>
      </c>
      <c r="AQ37" s="20">
        <f t="shared" si="14"/>
        <v>130</v>
      </c>
      <c r="AR37" s="19">
        <f t="shared" si="15"/>
        <v>0.7303370786516854</v>
      </c>
      <c r="AS37" s="19">
        <f t="shared" si="16"/>
        <v>2.9438405797101441E-2</v>
      </c>
      <c r="AU37" s="6"/>
    </row>
    <row r="38" spans="1:47">
      <c r="A38" s="4">
        <v>501</v>
      </c>
      <c r="B38" s="49" t="s">
        <v>31</v>
      </c>
      <c r="C38" s="51"/>
      <c r="D38" s="7">
        <v>477</v>
      </c>
      <c r="E38" s="7">
        <v>453</v>
      </c>
      <c r="F38" s="10">
        <v>0.94969999999999999</v>
      </c>
      <c r="G38" s="11"/>
      <c r="H38" s="12"/>
      <c r="I38" s="7">
        <v>555</v>
      </c>
      <c r="J38" s="7">
        <v>515</v>
      </c>
      <c r="K38" s="10">
        <f t="shared" si="17"/>
        <v>0.92792792792792789</v>
      </c>
      <c r="L38" s="11"/>
      <c r="M38" s="12"/>
      <c r="N38" s="7">
        <v>619</v>
      </c>
      <c r="O38" s="7">
        <v>587</v>
      </c>
      <c r="P38" s="10">
        <f t="shared" si="18"/>
        <v>0.94830371567043614</v>
      </c>
      <c r="Q38" s="11"/>
      <c r="R38" s="12"/>
      <c r="S38" s="7">
        <v>623</v>
      </c>
      <c r="T38" s="7">
        <v>581</v>
      </c>
      <c r="U38" s="10">
        <f t="shared" si="19"/>
        <v>0.93258426966292129</v>
      </c>
      <c r="V38" s="11"/>
      <c r="W38" s="12"/>
      <c r="X38" s="7">
        <v>713</v>
      </c>
      <c r="Y38" s="7">
        <v>663</v>
      </c>
      <c r="Z38" s="10">
        <f t="shared" si="20"/>
        <v>0.92987377279102379</v>
      </c>
      <c r="AA38" s="11"/>
      <c r="AB38" s="12"/>
      <c r="AC38" s="17">
        <f t="shared" si="4"/>
        <v>651.66666666666663</v>
      </c>
      <c r="AD38" s="17">
        <f t="shared" si="5"/>
        <v>610.33333333333337</v>
      </c>
      <c r="AE38" s="18">
        <f t="shared" si="6"/>
        <v>0.93692058604146045</v>
      </c>
      <c r="AF38" s="11"/>
      <c r="AG38" s="12"/>
      <c r="AH38" s="17">
        <f t="shared" si="7"/>
        <v>90</v>
      </c>
      <c r="AI38" s="19">
        <f t="shared" si="8"/>
        <v>0.14446227929373998</v>
      </c>
      <c r="AJ38" s="17">
        <f t="shared" si="9"/>
        <v>82</v>
      </c>
      <c r="AK38" s="19">
        <f t="shared" si="10"/>
        <v>0.14113597246127366</v>
      </c>
      <c r="AL38" s="19">
        <f t="shared" si="11"/>
        <v>-2.7104968718975053E-3</v>
      </c>
      <c r="AM38" s="11"/>
      <c r="AN38" s="12"/>
      <c r="AO38" s="20">
        <f t="shared" si="12"/>
        <v>94</v>
      </c>
      <c r="AP38" s="19">
        <f t="shared" si="13"/>
        <v>0.15185783521809371</v>
      </c>
      <c r="AQ38" s="20">
        <f t="shared" si="14"/>
        <v>76</v>
      </c>
      <c r="AR38" s="19">
        <f t="shared" si="15"/>
        <v>0.12947189097103917</v>
      </c>
      <c r="AS38" s="19">
        <f t="shared" si="16"/>
        <v>-1.8429942879412353E-2</v>
      </c>
      <c r="AU38" s="6"/>
    </row>
    <row r="39" spans="1:47">
      <c r="A39" s="4">
        <v>523</v>
      </c>
      <c r="B39" s="49" t="s">
        <v>32</v>
      </c>
      <c r="C39" s="51"/>
      <c r="D39" s="7">
        <v>292</v>
      </c>
      <c r="E39" s="7">
        <v>271</v>
      </c>
      <c r="F39" s="10">
        <v>0.92810000000000004</v>
      </c>
      <c r="G39" s="11"/>
      <c r="H39" s="12"/>
      <c r="I39" s="7">
        <v>333</v>
      </c>
      <c r="J39" s="7">
        <v>316</v>
      </c>
      <c r="K39" s="10">
        <f t="shared" si="17"/>
        <v>0.94894894894894899</v>
      </c>
      <c r="L39" s="11"/>
      <c r="M39" s="12"/>
      <c r="N39" s="7">
        <v>337</v>
      </c>
      <c r="O39" s="7">
        <v>317</v>
      </c>
      <c r="P39" s="10">
        <f t="shared" si="18"/>
        <v>0.94065281899109787</v>
      </c>
      <c r="Q39" s="11"/>
      <c r="R39" s="12"/>
      <c r="S39" s="7">
        <v>377</v>
      </c>
      <c r="T39" s="7">
        <v>345</v>
      </c>
      <c r="U39" s="10">
        <f t="shared" si="19"/>
        <v>0.91511936339522548</v>
      </c>
      <c r="V39" s="11"/>
      <c r="W39" s="12"/>
      <c r="X39" s="7">
        <v>376</v>
      </c>
      <c r="Y39" s="7">
        <v>353</v>
      </c>
      <c r="Z39" s="10">
        <f t="shared" si="20"/>
        <v>0.93882978723404253</v>
      </c>
      <c r="AA39" s="11"/>
      <c r="AB39" s="12"/>
      <c r="AC39" s="17">
        <f t="shared" ref="AC39:AE67" si="21">AVERAGE(X39,S39,N39)</f>
        <v>363.33333333333331</v>
      </c>
      <c r="AD39" s="17">
        <f t="shared" si="21"/>
        <v>338.33333333333331</v>
      </c>
      <c r="AE39" s="18">
        <f t="shared" si="21"/>
        <v>0.93153398987345526</v>
      </c>
      <c r="AF39" s="11"/>
      <c r="AG39" s="12"/>
      <c r="AH39" s="17">
        <f t="shared" ref="AH39:AH65" si="22">X39-S39</f>
        <v>-1</v>
      </c>
      <c r="AI39" s="19">
        <f t="shared" ref="AI39:AI65" si="23">IF(S39=0,"--",AH39/S39)</f>
        <v>-2.6525198938992041E-3</v>
      </c>
      <c r="AJ39" s="17">
        <f t="shared" ref="AJ39:AJ65" si="24">Y39-T39</f>
        <v>8</v>
      </c>
      <c r="AK39" s="19">
        <f t="shared" ref="AK39:AK65" si="25">IF(T39=0,"--",AJ39/T39)</f>
        <v>2.318840579710145E-2</v>
      </c>
      <c r="AL39" s="19">
        <f t="shared" ref="AL39:AL65" si="26">SUM(Z39-U39)</f>
        <v>2.3710423838817052E-2</v>
      </c>
      <c r="AM39" s="11"/>
      <c r="AN39" s="12"/>
      <c r="AO39" s="20">
        <f t="shared" ref="AO39:AO63" si="27">X39-N39</f>
        <v>39</v>
      </c>
      <c r="AP39" s="19">
        <f t="shared" ref="AP39:AP63" si="28">IF(N39=0,"--",AO39/N39)</f>
        <v>0.11572700296735905</v>
      </c>
      <c r="AQ39" s="20">
        <f t="shared" ref="AQ39:AQ63" si="29">Y39-O39</f>
        <v>36</v>
      </c>
      <c r="AR39" s="19">
        <f t="shared" ref="AR39:AR63" si="30">IF(O39=0,"--",AQ39/O39)</f>
        <v>0.11356466876971609</v>
      </c>
      <c r="AS39" s="19">
        <f t="shared" ref="AS39:AS63" si="31">Z39-P39</f>
        <v>-1.8230317570553378E-3</v>
      </c>
      <c r="AU39" s="6"/>
    </row>
    <row r="40" spans="1:47">
      <c r="A40" s="4">
        <v>532</v>
      </c>
      <c r="B40" s="49" t="s">
        <v>33</v>
      </c>
      <c r="C40" s="51"/>
      <c r="D40" s="7">
        <v>752</v>
      </c>
      <c r="E40" s="7">
        <v>717</v>
      </c>
      <c r="F40" s="10">
        <v>0.95350000000000001</v>
      </c>
      <c r="G40" s="11"/>
      <c r="H40" s="12"/>
      <c r="I40" s="7">
        <v>604</v>
      </c>
      <c r="J40" s="7">
        <v>578</v>
      </c>
      <c r="K40" s="10">
        <f t="shared" si="17"/>
        <v>0.95695364238410596</v>
      </c>
      <c r="L40" s="11"/>
      <c r="M40" s="12"/>
      <c r="N40" s="7">
        <v>679</v>
      </c>
      <c r="O40" s="7">
        <v>638</v>
      </c>
      <c r="P40" s="10">
        <f t="shared" si="18"/>
        <v>0.93961708394698085</v>
      </c>
      <c r="Q40" s="11"/>
      <c r="R40" s="12"/>
      <c r="S40" s="7">
        <v>679</v>
      </c>
      <c r="T40" s="7">
        <v>643</v>
      </c>
      <c r="U40" s="10">
        <f t="shared" si="19"/>
        <v>0.94698085419734901</v>
      </c>
      <c r="V40" s="11"/>
      <c r="W40" s="12"/>
      <c r="X40" s="7">
        <v>664</v>
      </c>
      <c r="Y40" s="7">
        <v>633</v>
      </c>
      <c r="Z40" s="10">
        <f t="shared" si="20"/>
        <v>0.95331325301204817</v>
      </c>
      <c r="AA40" s="11"/>
      <c r="AB40" s="12"/>
      <c r="AC40" s="17">
        <f t="shared" si="21"/>
        <v>674</v>
      </c>
      <c r="AD40" s="17">
        <f t="shared" si="21"/>
        <v>638</v>
      </c>
      <c r="AE40" s="18">
        <f t="shared" si="21"/>
        <v>0.94663706371879253</v>
      </c>
      <c r="AF40" s="11"/>
      <c r="AG40" s="12"/>
      <c r="AH40" s="17">
        <f t="shared" si="22"/>
        <v>-15</v>
      </c>
      <c r="AI40" s="19">
        <f t="shared" si="23"/>
        <v>-2.2091310751104567E-2</v>
      </c>
      <c r="AJ40" s="17">
        <f t="shared" si="24"/>
        <v>-10</v>
      </c>
      <c r="AK40" s="19">
        <f t="shared" si="25"/>
        <v>-1.5552099533437015E-2</v>
      </c>
      <c r="AL40" s="19">
        <f t="shared" si="26"/>
        <v>6.3323988146991583E-3</v>
      </c>
      <c r="AM40" s="11"/>
      <c r="AN40" s="12"/>
      <c r="AO40" s="20">
        <f t="shared" si="27"/>
        <v>-15</v>
      </c>
      <c r="AP40" s="19">
        <f t="shared" si="28"/>
        <v>-2.2091310751104567E-2</v>
      </c>
      <c r="AQ40" s="20">
        <f t="shared" si="29"/>
        <v>-5</v>
      </c>
      <c r="AR40" s="19">
        <f t="shared" si="30"/>
        <v>-7.8369905956112845E-3</v>
      </c>
      <c r="AS40" s="19">
        <f t="shared" si="31"/>
        <v>1.3696169065067321E-2</v>
      </c>
      <c r="AU40" s="6"/>
    </row>
    <row r="41" spans="1:47">
      <c r="A41" s="4">
        <v>517</v>
      </c>
      <c r="B41" s="49" t="s">
        <v>34</v>
      </c>
      <c r="C41" s="51"/>
      <c r="D41" s="7">
        <v>470</v>
      </c>
      <c r="E41" s="7">
        <v>421</v>
      </c>
      <c r="F41" s="10">
        <v>0.89570000000000005</v>
      </c>
      <c r="G41" s="11"/>
      <c r="H41" s="12"/>
      <c r="I41" s="7">
        <v>428</v>
      </c>
      <c r="J41" s="7">
        <v>384</v>
      </c>
      <c r="K41" s="10">
        <f t="shared" si="17"/>
        <v>0.89719626168224298</v>
      </c>
      <c r="L41" s="11"/>
      <c r="M41" s="12"/>
      <c r="N41" s="7">
        <v>486</v>
      </c>
      <c r="O41" s="7">
        <v>450</v>
      </c>
      <c r="P41" s="10">
        <f t="shared" si="18"/>
        <v>0.92592592592592593</v>
      </c>
      <c r="Q41" s="11"/>
      <c r="R41" s="12"/>
      <c r="S41" s="7">
        <v>627</v>
      </c>
      <c r="T41" s="7">
        <v>581</v>
      </c>
      <c r="U41" s="10">
        <f t="shared" si="19"/>
        <v>0.92663476874003192</v>
      </c>
      <c r="V41" s="11"/>
      <c r="W41" s="12"/>
      <c r="X41" s="7">
        <v>639</v>
      </c>
      <c r="Y41" s="7">
        <v>576</v>
      </c>
      <c r="Z41" s="10">
        <f t="shared" si="20"/>
        <v>0.90140845070422537</v>
      </c>
      <c r="AA41" s="11"/>
      <c r="AB41" s="12"/>
      <c r="AC41" s="17">
        <f t="shared" si="21"/>
        <v>584</v>
      </c>
      <c r="AD41" s="17">
        <f t="shared" si="21"/>
        <v>535.66666666666663</v>
      </c>
      <c r="AE41" s="18">
        <f t="shared" si="21"/>
        <v>0.91798971512339433</v>
      </c>
      <c r="AF41" s="11"/>
      <c r="AG41" s="12"/>
      <c r="AH41" s="17">
        <f t="shared" si="22"/>
        <v>12</v>
      </c>
      <c r="AI41" s="19">
        <f t="shared" si="23"/>
        <v>1.9138755980861243E-2</v>
      </c>
      <c r="AJ41" s="17">
        <f t="shared" si="24"/>
        <v>-5</v>
      </c>
      <c r="AK41" s="19">
        <f t="shared" si="25"/>
        <v>-8.6058519793459545E-3</v>
      </c>
      <c r="AL41" s="19">
        <f t="shared" si="26"/>
        <v>-2.522631803580655E-2</v>
      </c>
      <c r="AM41" s="11"/>
      <c r="AN41" s="12"/>
      <c r="AO41" s="20">
        <f t="shared" si="27"/>
        <v>153</v>
      </c>
      <c r="AP41" s="19">
        <f t="shared" si="28"/>
        <v>0.31481481481481483</v>
      </c>
      <c r="AQ41" s="20">
        <f t="shared" si="29"/>
        <v>126</v>
      </c>
      <c r="AR41" s="19">
        <f t="shared" si="30"/>
        <v>0.28000000000000003</v>
      </c>
      <c r="AS41" s="19">
        <f t="shared" si="31"/>
        <v>-2.4517475221700558E-2</v>
      </c>
      <c r="AU41" s="6"/>
    </row>
    <row r="42" spans="1:47">
      <c r="A42" s="4">
        <v>536</v>
      </c>
      <c r="B42" s="49" t="s">
        <v>35</v>
      </c>
      <c r="C42" s="51"/>
      <c r="D42" s="7">
        <v>558</v>
      </c>
      <c r="E42" s="7">
        <v>524</v>
      </c>
      <c r="F42" s="10">
        <v>0.93910000000000005</v>
      </c>
      <c r="G42" s="11"/>
      <c r="H42" s="12"/>
      <c r="I42" s="7">
        <v>499</v>
      </c>
      <c r="J42" s="7">
        <v>468</v>
      </c>
      <c r="K42" s="10">
        <f t="shared" si="17"/>
        <v>0.93787575150300606</v>
      </c>
      <c r="L42" s="11"/>
      <c r="M42" s="12"/>
      <c r="N42" s="7">
        <v>632</v>
      </c>
      <c r="O42" s="7">
        <v>590</v>
      </c>
      <c r="P42" s="10">
        <f t="shared" si="18"/>
        <v>0.93354430379746833</v>
      </c>
      <c r="Q42" s="11"/>
      <c r="R42" s="12"/>
      <c r="S42" s="7">
        <v>488</v>
      </c>
      <c r="T42" s="7">
        <v>458</v>
      </c>
      <c r="U42" s="10">
        <f t="shared" si="19"/>
        <v>0.93852459016393441</v>
      </c>
      <c r="V42" s="11"/>
      <c r="W42" s="12"/>
      <c r="X42" s="7">
        <v>714</v>
      </c>
      <c r="Y42" s="7">
        <v>649</v>
      </c>
      <c r="Z42" s="10">
        <f t="shared" si="20"/>
        <v>0.90896358543417366</v>
      </c>
      <c r="AA42" s="11"/>
      <c r="AB42" s="12"/>
      <c r="AC42" s="17">
        <f t="shared" si="21"/>
        <v>611.33333333333337</v>
      </c>
      <c r="AD42" s="17">
        <f t="shared" si="21"/>
        <v>565.66666666666663</v>
      </c>
      <c r="AE42" s="18">
        <f t="shared" si="21"/>
        <v>0.92701082646519206</v>
      </c>
      <c r="AF42" s="11"/>
      <c r="AG42" s="12"/>
      <c r="AH42" s="17">
        <f t="shared" si="22"/>
        <v>226</v>
      </c>
      <c r="AI42" s="19">
        <f t="shared" si="23"/>
        <v>0.46311475409836067</v>
      </c>
      <c r="AJ42" s="17">
        <f t="shared" si="24"/>
        <v>191</v>
      </c>
      <c r="AK42" s="19">
        <f t="shared" si="25"/>
        <v>0.41703056768558949</v>
      </c>
      <c r="AL42" s="19">
        <f t="shared" si="26"/>
        <v>-2.9561004729760754E-2</v>
      </c>
      <c r="AM42" s="11"/>
      <c r="AN42" s="12"/>
      <c r="AO42" s="20">
        <f t="shared" si="27"/>
        <v>82</v>
      </c>
      <c r="AP42" s="19">
        <f t="shared" si="28"/>
        <v>0.12974683544303797</v>
      </c>
      <c r="AQ42" s="20">
        <f t="shared" si="29"/>
        <v>59</v>
      </c>
      <c r="AR42" s="19">
        <f t="shared" si="30"/>
        <v>0.1</v>
      </c>
      <c r="AS42" s="19">
        <f t="shared" si="31"/>
        <v>-2.4580718363294674E-2</v>
      </c>
      <c r="AU42" s="6"/>
    </row>
    <row r="43" spans="1:47">
      <c r="A43" s="4">
        <v>526</v>
      </c>
      <c r="B43" s="49" t="s">
        <v>36</v>
      </c>
      <c r="C43" s="51"/>
      <c r="D43" s="7">
        <v>868</v>
      </c>
      <c r="E43" s="7">
        <v>817</v>
      </c>
      <c r="F43" s="10">
        <v>0.94120000000000004</v>
      </c>
      <c r="G43" s="11"/>
      <c r="H43" s="12"/>
      <c r="I43" s="7">
        <v>787</v>
      </c>
      <c r="J43" s="7">
        <v>746</v>
      </c>
      <c r="K43" s="10">
        <f t="shared" si="17"/>
        <v>0.94790343074968231</v>
      </c>
      <c r="L43" s="11"/>
      <c r="M43" s="12"/>
      <c r="N43" s="7">
        <v>932</v>
      </c>
      <c r="O43" s="7">
        <v>879</v>
      </c>
      <c r="P43" s="10">
        <f t="shared" si="18"/>
        <v>0.94313304721030045</v>
      </c>
      <c r="Q43" s="11"/>
      <c r="R43" s="12"/>
      <c r="S43" s="7">
        <v>892</v>
      </c>
      <c r="T43" s="7">
        <v>850</v>
      </c>
      <c r="U43" s="10">
        <f t="shared" si="19"/>
        <v>0.952914798206278</v>
      </c>
      <c r="V43" s="11"/>
      <c r="W43" s="12"/>
      <c r="X43" s="7">
        <v>829</v>
      </c>
      <c r="Y43" s="7">
        <v>793</v>
      </c>
      <c r="Z43" s="10">
        <f t="shared" si="20"/>
        <v>0.95657418576598308</v>
      </c>
      <c r="AA43" s="11"/>
      <c r="AB43" s="12"/>
      <c r="AC43" s="17">
        <f t="shared" si="21"/>
        <v>884.33333333333337</v>
      </c>
      <c r="AD43" s="17">
        <f t="shared" si="21"/>
        <v>840.66666666666663</v>
      </c>
      <c r="AE43" s="18">
        <f t="shared" si="21"/>
        <v>0.95087401039418717</v>
      </c>
      <c r="AF43" s="11"/>
      <c r="AG43" s="12"/>
      <c r="AH43" s="17">
        <f t="shared" si="22"/>
        <v>-63</v>
      </c>
      <c r="AI43" s="19">
        <f t="shared" si="23"/>
        <v>-7.0627802690582955E-2</v>
      </c>
      <c r="AJ43" s="17">
        <f t="shared" si="24"/>
        <v>-57</v>
      </c>
      <c r="AK43" s="19">
        <f t="shared" si="25"/>
        <v>-6.7058823529411768E-2</v>
      </c>
      <c r="AL43" s="19">
        <f t="shared" si="26"/>
        <v>3.659387559705074E-3</v>
      </c>
      <c r="AM43" s="11"/>
      <c r="AN43" s="12"/>
      <c r="AO43" s="20">
        <f t="shared" si="27"/>
        <v>-103</v>
      </c>
      <c r="AP43" s="19">
        <f t="shared" si="28"/>
        <v>-0.11051502145922747</v>
      </c>
      <c r="AQ43" s="20">
        <f t="shared" si="29"/>
        <v>-86</v>
      </c>
      <c r="AR43" s="19">
        <f t="shared" si="30"/>
        <v>-9.7838452787258251E-2</v>
      </c>
      <c r="AS43" s="19">
        <f t="shared" si="31"/>
        <v>1.344113855568263E-2</v>
      </c>
      <c r="AU43" s="6"/>
    </row>
    <row r="44" spans="1:47">
      <c r="A44" s="4">
        <v>530</v>
      </c>
      <c r="B44" s="49" t="s">
        <v>37</v>
      </c>
      <c r="C44" s="51"/>
      <c r="D44" s="7">
        <v>393</v>
      </c>
      <c r="E44" s="7">
        <v>358</v>
      </c>
      <c r="F44" s="10">
        <v>0.91090000000000004</v>
      </c>
      <c r="G44" s="11"/>
      <c r="H44" s="12"/>
      <c r="I44" s="7">
        <v>539</v>
      </c>
      <c r="J44" s="7">
        <v>504</v>
      </c>
      <c r="K44" s="10">
        <f t="shared" si="17"/>
        <v>0.93506493506493504</v>
      </c>
      <c r="L44" s="11"/>
      <c r="M44" s="12"/>
      <c r="N44" s="7">
        <v>461</v>
      </c>
      <c r="O44" s="7">
        <v>422</v>
      </c>
      <c r="P44" s="10">
        <f t="shared" si="18"/>
        <v>0.91540130151843813</v>
      </c>
      <c r="Q44" s="11"/>
      <c r="R44" s="12"/>
      <c r="S44" s="7">
        <v>518</v>
      </c>
      <c r="T44" s="7">
        <v>481</v>
      </c>
      <c r="U44" s="10">
        <f t="shared" si="19"/>
        <v>0.9285714285714286</v>
      </c>
      <c r="V44" s="11"/>
      <c r="W44" s="12"/>
      <c r="X44" s="7">
        <v>470</v>
      </c>
      <c r="Y44" s="7">
        <v>429</v>
      </c>
      <c r="Z44" s="10">
        <f t="shared" si="20"/>
        <v>0.91276595744680855</v>
      </c>
      <c r="AA44" s="11"/>
      <c r="AB44" s="12"/>
      <c r="AC44" s="17">
        <f t="shared" si="21"/>
        <v>483</v>
      </c>
      <c r="AD44" s="17">
        <f t="shared" si="21"/>
        <v>444</v>
      </c>
      <c r="AE44" s="18">
        <f t="shared" si="21"/>
        <v>0.91891289584555835</v>
      </c>
      <c r="AF44" s="11"/>
      <c r="AG44" s="12"/>
      <c r="AH44" s="17">
        <f t="shared" si="22"/>
        <v>-48</v>
      </c>
      <c r="AI44" s="19">
        <f t="shared" si="23"/>
        <v>-9.2664092664092659E-2</v>
      </c>
      <c r="AJ44" s="17">
        <f t="shared" si="24"/>
        <v>-52</v>
      </c>
      <c r="AK44" s="19">
        <f t="shared" si="25"/>
        <v>-0.10810810810810811</v>
      </c>
      <c r="AL44" s="19">
        <f t="shared" si="26"/>
        <v>-1.5805471124620052E-2</v>
      </c>
      <c r="AM44" s="11"/>
      <c r="AN44" s="12"/>
      <c r="AO44" s="20">
        <f t="shared" si="27"/>
        <v>9</v>
      </c>
      <c r="AP44" s="19">
        <f t="shared" si="28"/>
        <v>1.9522776572668113E-2</v>
      </c>
      <c r="AQ44" s="20">
        <f t="shared" si="29"/>
        <v>7</v>
      </c>
      <c r="AR44" s="19">
        <f t="shared" si="30"/>
        <v>1.6587677725118485E-2</v>
      </c>
      <c r="AS44" s="19">
        <f t="shared" si="31"/>
        <v>-2.6353440716295751E-3</v>
      </c>
      <c r="AU44" s="6"/>
    </row>
    <row r="45" spans="1:47">
      <c r="A45" s="4">
        <v>528</v>
      </c>
      <c r="B45" s="49" t="s">
        <v>38</v>
      </c>
      <c r="C45" s="51"/>
      <c r="D45" s="7">
        <v>367</v>
      </c>
      <c r="E45" s="7">
        <v>342</v>
      </c>
      <c r="F45" s="10">
        <v>0.93189999999999995</v>
      </c>
      <c r="G45" s="11"/>
      <c r="H45" s="12"/>
      <c r="I45" s="7">
        <v>334</v>
      </c>
      <c r="J45" s="7">
        <v>312</v>
      </c>
      <c r="K45" s="10">
        <f t="shared" si="17"/>
        <v>0.93413173652694614</v>
      </c>
      <c r="L45" s="11"/>
      <c r="M45" s="12"/>
      <c r="N45" s="7">
        <v>391</v>
      </c>
      <c r="O45" s="7">
        <v>367</v>
      </c>
      <c r="P45" s="10">
        <f t="shared" si="18"/>
        <v>0.9386189258312021</v>
      </c>
      <c r="Q45" s="11"/>
      <c r="R45" s="12"/>
      <c r="S45" s="7">
        <v>628</v>
      </c>
      <c r="T45" s="7">
        <v>593</v>
      </c>
      <c r="U45" s="10">
        <f t="shared" si="19"/>
        <v>0.94426751592356684</v>
      </c>
      <c r="V45" s="11"/>
      <c r="W45" s="12"/>
      <c r="X45" s="7">
        <v>654</v>
      </c>
      <c r="Y45" s="7">
        <v>613</v>
      </c>
      <c r="Z45" s="10">
        <f t="shared" si="20"/>
        <v>0.93730886850152906</v>
      </c>
      <c r="AA45" s="11"/>
      <c r="AB45" s="12"/>
      <c r="AC45" s="17">
        <f t="shared" si="21"/>
        <v>557.66666666666663</v>
      </c>
      <c r="AD45" s="17">
        <f t="shared" si="21"/>
        <v>524.33333333333337</v>
      </c>
      <c r="AE45" s="18">
        <f t="shared" si="21"/>
        <v>0.94006510341876603</v>
      </c>
      <c r="AF45" s="11"/>
      <c r="AG45" s="12"/>
      <c r="AH45" s="17">
        <f t="shared" si="22"/>
        <v>26</v>
      </c>
      <c r="AI45" s="19">
        <f t="shared" si="23"/>
        <v>4.1401273885350316E-2</v>
      </c>
      <c r="AJ45" s="17">
        <f t="shared" si="24"/>
        <v>20</v>
      </c>
      <c r="AK45" s="19">
        <f t="shared" si="25"/>
        <v>3.3726812816188868E-2</v>
      </c>
      <c r="AL45" s="19">
        <f t="shared" si="26"/>
        <v>-6.9586474220377781E-3</v>
      </c>
      <c r="AM45" s="11"/>
      <c r="AN45" s="12"/>
      <c r="AO45" s="20">
        <f t="shared" si="27"/>
        <v>263</v>
      </c>
      <c r="AP45" s="19">
        <f t="shared" si="28"/>
        <v>0.67263427109974427</v>
      </c>
      <c r="AQ45" s="20">
        <f t="shared" si="29"/>
        <v>246</v>
      </c>
      <c r="AR45" s="19">
        <f t="shared" si="30"/>
        <v>0.67029972752043598</v>
      </c>
      <c r="AS45" s="19">
        <f t="shared" si="31"/>
        <v>-1.3100573296730422E-3</v>
      </c>
      <c r="AU45" s="6"/>
    </row>
    <row r="46" spans="1:47">
      <c r="A46" s="4">
        <v>524</v>
      </c>
      <c r="B46" s="49" t="s">
        <v>39</v>
      </c>
      <c r="C46" s="51"/>
      <c r="D46" s="7">
        <v>494</v>
      </c>
      <c r="E46" s="7">
        <v>466</v>
      </c>
      <c r="F46" s="10">
        <v>0.94330000000000003</v>
      </c>
      <c r="G46" s="11"/>
      <c r="H46" s="12"/>
      <c r="I46" s="7">
        <v>528</v>
      </c>
      <c r="J46" s="7">
        <v>504</v>
      </c>
      <c r="K46" s="10">
        <f t="shared" si="17"/>
        <v>0.95454545454545459</v>
      </c>
      <c r="L46" s="11"/>
      <c r="M46" s="12"/>
      <c r="N46" s="7">
        <v>539</v>
      </c>
      <c r="O46" s="7">
        <v>516</v>
      </c>
      <c r="P46" s="10">
        <f t="shared" si="18"/>
        <v>0.9573283858998145</v>
      </c>
      <c r="Q46" s="11"/>
      <c r="R46" s="12"/>
      <c r="S46" s="7">
        <v>584</v>
      </c>
      <c r="T46" s="7">
        <v>573</v>
      </c>
      <c r="U46" s="10">
        <f t="shared" si="19"/>
        <v>0.98116438356164382</v>
      </c>
      <c r="V46" s="11"/>
      <c r="W46" s="12"/>
      <c r="X46" s="7">
        <v>665</v>
      </c>
      <c r="Y46" s="7">
        <v>641</v>
      </c>
      <c r="Z46" s="10">
        <f t="shared" si="20"/>
        <v>0.96390977443609027</v>
      </c>
      <c r="AA46" s="11"/>
      <c r="AB46" s="12"/>
      <c r="AC46" s="17">
        <f t="shared" si="21"/>
        <v>596</v>
      </c>
      <c r="AD46" s="17">
        <f t="shared" si="21"/>
        <v>576.66666666666663</v>
      </c>
      <c r="AE46" s="18">
        <f t="shared" si="21"/>
        <v>0.96746751463251623</v>
      </c>
      <c r="AF46" s="11"/>
      <c r="AG46" s="12"/>
      <c r="AH46" s="17">
        <f t="shared" si="22"/>
        <v>81</v>
      </c>
      <c r="AI46" s="19">
        <f t="shared" si="23"/>
        <v>0.1386986301369863</v>
      </c>
      <c r="AJ46" s="17">
        <f t="shared" si="24"/>
        <v>68</v>
      </c>
      <c r="AK46" s="19">
        <f t="shared" si="25"/>
        <v>0.11867364746945899</v>
      </c>
      <c r="AL46" s="19">
        <f t="shared" si="26"/>
        <v>-1.7254609125553544E-2</v>
      </c>
      <c r="AM46" s="11"/>
      <c r="AN46" s="12"/>
      <c r="AO46" s="20">
        <f t="shared" si="27"/>
        <v>126</v>
      </c>
      <c r="AP46" s="19">
        <f t="shared" si="28"/>
        <v>0.23376623376623376</v>
      </c>
      <c r="AQ46" s="20">
        <f t="shared" si="29"/>
        <v>125</v>
      </c>
      <c r="AR46" s="19">
        <f t="shared" si="30"/>
        <v>0.24224806201550386</v>
      </c>
      <c r="AS46" s="19">
        <f t="shared" si="31"/>
        <v>6.5813885362757674E-3</v>
      </c>
      <c r="AU46" s="6"/>
    </row>
    <row r="47" spans="1:47">
      <c r="A47" s="4">
        <v>527</v>
      </c>
      <c r="B47" s="49" t="s">
        <v>40</v>
      </c>
      <c r="C47" s="51"/>
      <c r="D47" s="7">
        <v>224</v>
      </c>
      <c r="E47" s="7">
        <v>210</v>
      </c>
      <c r="F47" s="10">
        <v>0.9375</v>
      </c>
      <c r="G47" s="11"/>
      <c r="H47" s="12"/>
      <c r="I47" s="7">
        <v>206</v>
      </c>
      <c r="J47" s="7">
        <v>191</v>
      </c>
      <c r="K47" s="10">
        <f t="shared" si="17"/>
        <v>0.92718446601941751</v>
      </c>
      <c r="L47" s="11"/>
      <c r="M47" s="12"/>
      <c r="N47" s="7">
        <v>225</v>
      </c>
      <c r="O47" s="7">
        <v>203</v>
      </c>
      <c r="P47" s="10">
        <f t="shared" si="18"/>
        <v>0.90222222222222226</v>
      </c>
      <c r="Q47" s="11"/>
      <c r="R47" s="12"/>
      <c r="S47" s="7">
        <v>208</v>
      </c>
      <c r="T47" s="7">
        <v>196</v>
      </c>
      <c r="U47" s="10">
        <f t="shared" si="19"/>
        <v>0.94230769230769229</v>
      </c>
      <c r="V47" s="11"/>
      <c r="W47" s="12"/>
      <c r="X47" s="7">
        <v>247</v>
      </c>
      <c r="Y47" s="7">
        <v>230</v>
      </c>
      <c r="Z47" s="10">
        <f t="shared" si="20"/>
        <v>0.93117408906882593</v>
      </c>
      <c r="AA47" s="11"/>
      <c r="AB47" s="12"/>
      <c r="AC47" s="17">
        <f t="shared" si="21"/>
        <v>226.66666666666666</v>
      </c>
      <c r="AD47" s="17">
        <f t="shared" si="21"/>
        <v>209.66666666666666</v>
      </c>
      <c r="AE47" s="18">
        <f t="shared" si="21"/>
        <v>0.92523466786624675</v>
      </c>
      <c r="AF47" s="11"/>
      <c r="AG47" s="12"/>
      <c r="AH47" s="17">
        <f t="shared" si="22"/>
        <v>39</v>
      </c>
      <c r="AI47" s="19">
        <f t="shared" si="23"/>
        <v>0.1875</v>
      </c>
      <c r="AJ47" s="17">
        <f t="shared" si="24"/>
        <v>34</v>
      </c>
      <c r="AK47" s="19">
        <f t="shared" si="25"/>
        <v>0.17346938775510204</v>
      </c>
      <c r="AL47" s="19">
        <f t="shared" si="26"/>
        <v>-1.1133603238866363E-2</v>
      </c>
      <c r="AM47" s="11"/>
      <c r="AN47" s="12"/>
      <c r="AO47" s="20">
        <f t="shared" si="27"/>
        <v>22</v>
      </c>
      <c r="AP47" s="19">
        <f t="shared" si="28"/>
        <v>9.7777777777777783E-2</v>
      </c>
      <c r="AQ47" s="20">
        <f t="shared" si="29"/>
        <v>27</v>
      </c>
      <c r="AR47" s="19">
        <f t="shared" si="30"/>
        <v>0.13300492610837439</v>
      </c>
      <c r="AS47" s="19">
        <f t="shared" si="31"/>
        <v>2.8951866846603669E-2</v>
      </c>
      <c r="AU47" s="6"/>
    </row>
    <row r="48" spans="1:47">
      <c r="A48" s="4">
        <v>535</v>
      </c>
      <c r="B48" s="49" t="s">
        <v>41</v>
      </c>
      <c r="C48" s="51"/>
      <c r="D48" s="7">
        <v>454</v>
      </c>
      <c r="E48" s="7">
        <v>433</v>
      </c>
      <c r="F48" s="10">
        <v>0.95369999999999999</v>
      </c>
      <c r="G48" s="11"/>
      <c r="H48" s="12"/>
      <c r="I48" s="7">
        <v>554</v>
      </c>
      <c r="J48" s="7">
        <v>520</v>
      </c>
      <c r="K48" s="10">
        <f t="shared" si="17"/>
        <v>0.93862815884476536</v>
      </c>
      <c r="L48" s="11"/>
      <c r="M48" s="12"/>
      <c r="N48" s="7">
        <v>602</v>
      </c>
      <c r="O48" s="7">
        <v>566</v>
      </c>
      <c r="P48" s="10">
        <f t="shared" si="18"/>
        <v>0.94019933554817281</v>
      </c>
      <c r="Q48" s="11"/>
      <c r="R48" s="12"/>
      <c r="S48" s="7">
        <v>555</v>
      </c>
      <c r="T48" s="7">
        <v>518</v>
      </c>
      <c r="U48" s="10">
        <f t="shared" si="19"/>
        <v>0.93333333333333335</v>
      </c>
      <c r="V48" s="11"/>
      <c r="W48" s="12"/>
      <c r="X48" s="7">
        <v>573</v>
      </c>
      <c r="Y48" s="7">
        <v>539</v>
      </c>
      <c r="Z48" s="10">
        <f t="shared" si="20"/>
        <v>0.94066317626527052</v>
      </c>
      <c r="AA48" s="11"/>
      <c r="AB48" s="12"/>
      <c r="AC48" s="17">
        <f t="shared" si="21"/>
        <v>576.66666666666663</v>
      </c>
      <c r="AD48" s="17">
        <f t="shared" si="21"/>
        <v>541</v>
      </c>
      <c r="AE48" s="18">
        <f t="shared" si="21"/>
        <v>0.93806528171559211</v>
      </c>
      <c r="AF48" s="11"/>
      <c r="AG48" s="12"/>
      <c r="AH48" s="17">
        <f t="shared" si="22"/>
        <v>18</v>
      </c>
      <c r="AI48" s="19">
        <f t="shared" si="23"/>
        <v>3.2432432432432434E-2</v>
      </c>
      <c r="AJ48" s="17">
        <f t="shared" si="24"/>
        <v>21</v>
      </c>
      <c r="AK48" s="19">
        <f t="shared" si="25"/>
        <v>4.0540540540540543E-2</v>
      </c>
      <c r="AL48" s="19">
        <f t="shared" si="26"/>
        <v>7.3298429319371694E-3</v>
      </c>
      <c r="AM48" s="11"/>
      <c r="AN48" s="12"/>
      <c r="AO48" s="20">
        <f t="shared" si="27"/>
        <v>-29</v>
      </c>
      <c r="AP48" s="19">
        <f t="shared" si="28"/>
        <v>-4.817275747508306E-2</v>
      </c>
      <c r="AQ48" s="20">
        <f t="shared" si="29"/>
        <v>-27</v>
      </c>
      <c r="AR48" s="19">
        <f t="shared" si="30"/>
        <v>-4.7703180212014133E-2</v>
      </c>
      <c r="AS48" s="19">
        <f t="shared" si="31"/>
        <v>4.6384071709770769E-4</v>
      </c>
      <c r="AU48" s="6"/>
    </row>
    <row r="49" spans="1:47">
      <c r="A49" s="4">
        <v>505</v>
      </c>
      <c r="B49" s="49" t="s">
        <v>42</v>
      </c>
      <c r="C49" s="51"/>
      <c r="D49" s="7">
        <v>495</v>
      </c>
      <c r="E49" s="7">
        <v>478</v>
      </c>
      <c r="F49" s="10">
        <v>0.9657</v>
      </c>
      <c r="G49" s="11"/>
      <c r="H49" s="12"/>
      <c r="I49" s="7">
        <v>498</v>
      </c>
      <c r="J49" s="7">
        <v>479</v>
      </c>
      <c r="K49" s="10">
        <f t="shared" si="17"/>
        <v>0.9618473895582329</v>
      </c>
      <c r="L49" s="11"/>
      <c r="M49" s="12"/>
      <c r="N49" s="7">
        <v>407</v>
      </c>
      <c r="O49" s="7">
        <v>392</v>
      </c>
      <c r="P49" s="10">
        <f t="shared" si="18"/>
        <v>0.96314496314496312</v>
      </c>
      <c r="Q49" s="11"/>
      <c r="R49" s="12"/>
      <c r="S49" s="7">
        <v>686</v>
      </c>
      <c r="T49" s="7">
        <v>648</v>
      </c>
      <c r="U49" s="10">
        <f t="shared" si="19"/>
        <v>0.94460641399416911</v>
      </c>
      <c r="V49" s="11"/>
      <c r="W49" s="12"/>
      <c r="X49" s="7">
        <v>709</v>
      </c>
      <c r="Y49" s="7">
        <v>662</v>
      </c>
      <c r="Z49" s="10">
        <f t="shared" si="20"/>
        <v>0.93370944992947813</v>
      </c>
      <c r="AA49" s="11"/>
      <c r="AB49" s="12"/>
      <c r="AC49" s="17">
        <f t="shared" si="21"/>
        <v>600.66666666666663</v>
      </c>
      <c r="AD49" s="17">
        <f t="shared" si="21"/>
        <v>567.33333333333337</v>
      </c>
      <c r="AE49" s="18">
        <f t="shared" si="21"/>
        <v>0.94715360902287016</v>
      </c>
      <c r="AF49" s="11"/>
      <c r="AG49" s="12"/>
      <c r="AH49" s="17">
        <f t="shared" si="22"/>
        <v>23</v>
      </c>
      <c r="AI49" s="19">
        <f t="shared" si="23"/>
        <v>3.3527696793002916E-2</v>
      </c>
      <c r="AJ49" s="17">
        <f t="shared" si="24"/>
        <v>14</v>
      </c>
      <c r="AK49" s="19">
        <f t="shared" si="25"/>
        <v>2.1604938271604937E-2</v>
      </c>
      <c r="AL49" s="19">
        <f t="shared" si="26"/>
        <v>-1.0896964064690984E-2</v>
      </c>
      <c r="AM49" s="11"/>
      <c r="AN49" s="12"/>
      <c r="AO49" s="20">
        <f t="shared" si="27"/>
        <v>302</v>
      </c>
      <c r="AP49" s="19">
        <f t="shared" si="28"/>
        <v>0.74201474201474205</v>
      </c>
      <c r="AQ49" s="20">
        <f t="shared" si="29"/>
        <v>270</v>
      </c>
      <c r="AR49" s="19">
        <f t="shared" si="30"/>
        <v>0.68877551020408168</v>
      </c>
      <c r="AS49" s="19">
        <f t="shared" si="31"/>
        <v>-2.9435513215484987E-2</v>
      </c>
      <c r="AU49" s="6"/>
    </row>
    <row r="50" spans="1:47">
      <c r="A50" s="4">
        <v>515</v>
      </c>
      <c r="B50" s="49" t="s">
        <v>43</v>
      </c>
      <c r="C50" s="51"/>
      <c r="D50" s="7">
        <v>397</v>
      </c>
      <c r="E50" s="7">
        <v>365</v>
      </c>
      <c r="F50" s="10">
        <v>0.9194</v>
      </c>
      <c r="G50" s="11"/>
      <c r="H50" s="12"/>
      <c r="I50" s="7">
        <v>358</v>
      </c>
      <c r="J50" s="7">
        <v>334</v>
      </c>
      <c r="K50" s="10">
        <f t="shared" si="17"/>
        <v>0.93296089385474856</v>
      </c>
      <c r="L50" s="11"/>
      <c r="M50" s="12"/>
      <c r="N50" s="7">
        <v>350</v>
      </c>
      <c r="O50" s="7">
        <v>314</v>
      </c>
      <c r="P50" s="10">
        <f t="shared" si="18"/>
        <v>0.89714285714285713</v>
      </c>
      <c r="Q50" s="11"/>
      <c r="R50" s="12"/>
      <c r="S50" s="7">
        <v>350</v>
      </c>
      <c r="T50" s="7">
        <v>335</v>
      </c>
      <c r="U50" s="10">
        <f t="shared" si="19"/>
        <v>0.95714285714285718</v>
      </c>
      <c r="V50" s="11"/>
      <c r="W50" s="12"/>
      <c r="X50" s="7">
        <v>378</v>
      </c>
      <c r="Y50" s="7">
        <v>357</v>
      </c>
      <c r="Z50" s="10">
        <f t="shared" si="20"/>
        <v>0.94444444444444442</v>
      </c>
      <c r="AA50" s="11"/>
      <c r="AB50" s="12"/>
      <c r="AC50" s="17">
        <f t="shared" si="21"/>
        <v>359.33333333333331</v>
      </c>
      <c r="AD50" s="17">
        <f t="shared" si="21"/>
        <v>335.33333333333331</v>
      </c>
      <c r="AE50" s="18">
        <f t="shared" si="21"/>
        <v>0.93291005291005291</v>
      </c>
      <c r="AF50" s="11"/>
      <c r="AG50" s="12"/>
      <c r="AH50" s="17">
        <f t="shared" si="22"/>
        <v>28</v>
      </c>
      <c r="AI50" s="19">
        <f t="shared" si="23"/>
        <v>0.08</v>
      </c>
      <c r="AJ50" s="17">
        <f t="shared" si="24"/>
        <v>22</v>
      </c>
      <c r="AK50" s="19">
        <f t="shared" si="25"/>
        <v>6.5671641791044774E-2</v>
      </c>
      <c r="AL50" s="19">
        <f t="shared" si="26"/>
        <v>-1.2698412698412764E-2</v>
      </c>
      <c r="AM50" s="11"/>
      <c r="AN50" s="12"/>
      <c r="AO50" s="20">
        <f t="shared" si="27"/>
        <v>28</v>
      </c>
      <c r="AP50" s="19">
        <f t="shared" si="28"/>
        <v>0.08</v>
      </c>
      <c r="AQ50" s="20">
        <f t="shared" si="29"/>
        <v>43</v>
      </c>
      <c r="AR50" s="19">
        <f t="shared" si="30"/>
        <v>0.13694267515923567</v>
      </c>
      <c r="AS50" s="19">
        <f t="shared" si="31"/>
        <v>4.7301587301587289E-2</v>
      </c>
      <c r="AU50" s="6"/>
    </row>
    <row r="51" spans="1:47">
      <c r="A51" s="4">
        <v>521</v>
      </c>
      <c r="B51" s="49" t="s">
        <v>44</v>
      </c>
      <c r="C51" s="51"/>
      <c r="D51" s="7">
        <v>236</v>
      </c>
      <c r="E51" s="7">
        <v>223</v>
      </c>
      <c r="F51" s="10">
        <v>0.94489999999999996</v>
      </c>
      <c r="G51" s="11"/>
      <c r="H51" s="12"/>
      <c r="I51" s="7">
        <v>362</v>
      </c>
      <c r="J51" s="7">
        <v>339</v>
      </c>
      <c r="K51" s="10">
        <f t="shared" si="17"/>
        <v>0.93646408839779005</v>
      </c>
      <c r="L51" s="11"/>
      <c r="M51" s="12"/>
      <c r="N51" s="7">
        <v>295</v>
      </c>
      <c r="O51" s="7">
        <v>281</v>
      </c>
      <c r="P51" s="10">
        <f t="shared" si="18"/>
        <v>0.9525423728813559</v>
      </c>
      <c r="Q51" s="11"/>
      <c r="R51" s="12"/>
      <c r="S51" s="7">
        <v>465</v>
      </c>
      <c r="T51" s="7">
        <v>435</v>
      </c>
      <c r="U51" s="10">
        <f t="shared" si="19"/>
        <v>0.93548387096774188</v>
      </c>
      <c r="V51" s="11"/>
      <c r="W51" s="12"/>
      <c r="X51" s="7">
        <v>438</v>
      </c>
      <c r="Y51" s="7">
        <v>402</v>
      </c>
      <c r="Z51" s="10">
        <f t="shared" si="20"/>
        <v>0.9178082191780822</v>
      </c>
      <c r="AA51" s="11"/>
      <c r="AB51" s="12"/>
      <c r="AC51" s="17">
        <f t="shared" si="21"/>
        <v>399.33333333333331</v>
      </c>
      <c r="AD51" s="17">
        <f t="shared" si="21"/>
        <v>372.66666666666669</v>
      </c>
      <c r="AE51" s="18">
        <f t="shared" si="21"/>
        <v>0.93527815434239336</v>
      </c>
      <c r="AF51" s="11"/>
      <c r="AG51" s="12"/>
      <c r="AH51" s="17">
        <f t="shared" si="22"/>
        <v>-27</v>
      </c>
      <c r="AI51" s="19">
        <f t="shared" si="23"/>
        <v>-5.8064516129032261E-2</v>
      </c>
      <c r="AJ51" s="17">
        <f t="shared" si="24"/>
        <v>-33</v>
      </c>
      <c r="AK51" s="19">
        <f t="shared" si="25"/>
        <v>-7.586206896551724E-2</v>
      </c>
      <c r="AL51" s="19">
        <f t="shared" si="26"/>
        <v>-1.7675651789659685E-2</v>
      </c>
      <c r="AM51" s="11"/>
      <c r="AN51" s="12"/>
      <c r="AO51" s="20">
        <f t="shared" si="27"/>
        <v>143</v>
      </c>
      <c r="AP51" s="19">
        <f t="shared" si="28"/>
        <v>0.48474576271186443</v>
      </c>
      <c r="AQ51" s="20">
        <f t="shared" si="29"/>
        <v>121</v>
      </c>
      <c r="AR51" s="19">
        <f t="shared" si="30"/>
        <v>0.4306049822064057</v>
      </c>
      <c r="AS51" s="19">
        <f t="shared" si="31"/>
        <v>-3.4734153703273707E-2</v>
      </c>
      <c r="AU51" s="6"/>
    </row>
    <row r="52" spans="1:47">
      <c r="A52" s="4">
        <v>537</v>
      </c>
      <c r="B52" s="49" t="s">
        <v>45</v>
      </c>
      <c r="C52" s="51"/>
      <c r="D52" s="7">
        <v>221</v>
      </c>
      <c r="E52" s="7">
        <v>200</v>
      </c>
      <c r="F52" s="10">
        <v>0.90500000000000003</v>
      </c>
      <c r="G52" s="11"/>
      <c r="H52" s="12"/>
      <c r="I52" s="7">
        <v>202</v>
      </c>
      <c r="J52" s="7">
        <v>179</v>
      </c>
      <c r="K52" s="10">
        <f t="shared" si="17"/>
        <v>0.88613861386138615</v>
      </c>
      <c r="L52" s="11"/>
      <c r="M52" s="12"/>
      <c r="N52" s="7">
        <v>158</v>
      </c>
      <c r="O52" s="7">
        <v>149</v>
      </c>
      <c r="P52" s="10">
        <f t="shared" si="18"/>
        <v>0.94303797468354433</v>
      </c>
      <c r="Q52" s="11"/>
      <c r="R52" s="12"/>
      <c r="S52" s="7">
        <v>516</v>
      </c>
      <c r="T52" s="7">
        <v>478</v>
      </c>
      <c r="U52" s="10">
        <f t="shared" si="19"/>
        <v>0.9263565891472868</v>
      </c>
      <c r="V52" s="11"/>
      <c r="W52" s="12"/>
      <c r="X52" s="7">
        <v>198</v>
      </c>
      <c r="Y52" s="7">
        <v>190</v>
      </c>
      <c r="Z52" s="10">
        <f t="shared" si="20"/>
        <v>0.95959595959595956</v>
      </c>
      <c r="AA52" s="11"/>
      <c r="AB52" s="12"/>
      <c r="AC52" s="17">
        <f t="shared" si="21"/>
        <v>290.66666666666669</v>
      </c>
      <c r="AD52" s="17">
        <f t="shared" si="21"/>
        <v>272.33333333333331</v>
      </c>
      <c r="AE52" s="18">
        <f t="shared" si="21"/>
        <v>0.94299684114226368</v>
      </c>
      <c r="AF52" s="11"/>
      <c r="AG52" s="12"/>
      <c r="AH52" s="17">
        <f t="shared" si="22"/>
        <v>-318</v>
      </c>
      <c r="AI52" s="19">
        <f t="shared" si="23"/>
        <v>-0.61627906976744184</v>
      </c>
      <c r="AJ52" s="17">
        <f t="shared" si="24"/>
        <v>-288</v>
      </c>
      <c r="AK52" s="19">
        <f t="shared" si="25"/>
        <v>-0.60251046025104604</v>
      </c>
      <c r="AL52" s="19">
        <f t="shared" si="26"/>
        <v>3.3239370448672756E-2</v>
      </c>
      <c r="AM52" s="11"/>
      <c r="AN52" s="12"/>
      <c r="AO52" s="20">
        <f t="shared" si="27"/>
        <v>40</v>
      </c>
      <c r="AP52" s="19">
        <f t="shared" si="28"/>
        <v>0.25316455696202533</v>
      </c>
      <c r="AQ52" s="20">
        <f t="shared" si="29"/>
        <v>41</v>
      </c>
      <c r="AR52" s="19">
        <f t="shared" si="30"/>
        <v>0.27516778523489932</v>
      </c>
      <c r="AS52" s="19">
        <f t="shared" si="31"/>
        <v>1.6557984912415225E-2</v>
      </c>
      <c r="AU52" s="6"/>
    </row>
    <row r="53" spans="1:47">
      <c r="A53" s="4">
        <v>511</v>
      </c>
      <c r="B53" s="49" t="s">
        <v>46</v>
      </c>
      <c r="C53" s="51"/>
      <c r="D53" s="7">
        <v>574</v>
      </c>
      <c r="E53" s="7">
        <v>537</v>
      </c>
      <c r="F53" s="10">
        <v>0.9355</v>
      </c>
      <c r="G53" s="11"/>
      <c r="H53" s="12"/>
      <c r="I53" s="7">
        <v>593</v>
      </c>
      <c r="J53" s="7">
        <v>561</v>
      </c>
      <c r="K53" s="10">
        <f t="shared" si="17"/>
        <v>0.94603709949409776</v>
      </c>
      <c r="L53" s="11"/>
      <c r="M53" s="12"/>
      <c r="N53" s="7">
        <v>675</v>
      </c>
      <c r="O53" s="7">
        <v>637</v>
      </c>
      <c r="P53" s="10">
        <f t="shared" si="18"/>
        <v>0.94370370370370371</v>
      </c>
      <c r="Q53" s="11"/>
      <c r="R53" s="12"/>
      <c r="S53" s="7">
        <v>614</v>
      </c>
      <c r="T53" s="7">
        <v>585</v>
      </c>
      <c r="U53" s="10">
        <f t="shared" si="19"/>
        <v>0.95276872964169379</v>
      </c>
      <c r="V53" s="11"/>
      <c r="W53" s="12"/>
      <c r="X53" s="7">
        <v>626</v>
      </c>
      <c r="Y53" s="7">
        <v>589</v>
      </c>
      <c r="Z53" s="10">
        <f t="shared" si="20"/>
        <v>0.9408945686900958</v>
      </c>
      <c r="AA53" s="11"/>
      <c r="AB53" s="12"/>
      <c r="AC53" s="17">
        <f t="shared" si="21"/>
        <v>638.33333333333337</v>
      </c>
      <c r="AD53" s="17">
        <f t="shared" si="21"/>
        <v>603.66666666666663</v>
      </c>
      <c r="AE53" s="18">
        <f t="shared" si="21"/>
        <v>0.94578900067849769</v>
      </c>
      <c r="AF53" s="11"/>
      <c r="AG53" s="12"/>
      <c r="AH53" s="17">
        <f t="shared" si="22"/>
        <v>12</v>
      </c>
      <c r="AI53" s="19">
        <f t="shared" si="23"/>
        <v>1.9543973941368076E-2</v>
      </c>
      <c r="AJ53" s="17">
        <f t="shared" si="24"/>
        <v>4</v>
      </c>
      <c r="AK53" s="19">
        <f t="shared" si="25"/>
        <v>6.8376068376068376E-3</v>
      </c>
      <c r="AL53" s="19">
        <f t="shared" si="26"/>
        <v>-1.187416095159799E-2</v>
      </c>
      <c r="AM53" s="11"/>
      <c r="AN53" s="12"/>
      <c r="AO53" s="20">
        <f t="shared" si="27"/>
        <v>-49</v>
      </c>
      <c r="AP53" s="19">
        <f t="shared" si="28"/>
        <v>-7.2592592592592597E-2</v>
      </c>
      <c r="AQ53" s="20">
        <f t="shared" si="29"/>
        <v>-48</v>
      </c>
      <c r="AR53" s="19">
        <f t="shared" si="30"/>
        <v>-7.5353218210361061E-2</v>
      </c>
      <c r="AS53" s="19">
        <f t="shared" si="31"/>
        <v>-2.8091350136079107E-3</v>
      </c>
      <c r="AU53" s="6"/>
    </row>
    <row r="54" spans="1:47">
      <c r="A54" s="4">
        <v>518</v>
      </c>
      <c r="B54" s="49" t="s">
        <v>47</v>
      </c>
      <c r="C54" s="51"/>
      <c r="D54" s="7">
        <v>209</v>
      </c>
      <c r="E54" s="7">
        <v>199</v>
      </c>
      <c r="F54" s="10">
        <v>0.95220000000000005</v>
      </c>
      <c r="G54" s="11"/>
      <c r="H54" s="12"/>
      <c r="I54" s="7">
        <v>200</v>
      </c>
      <c r="J54" s="7">
        <v>186</v>
      </c>
      <c r="K54" s="10">
        <f t="shared" si="17"/>
        <v>0.93</v>
      </c>
      <c r="L54" s="11"/>
      <c r="M54" s="12"/>
      <c r="N54" s="7">
        <v>191</v>
      </c>
      <c r="O54" s="7">
        <v>185</v>
      </c>
      <c r="P54" s="10">
        <f t="shared" si="18"/>
        <v>0.96858638743455494</v>
      </c>
      <c r="Q54" s="11"/>
      <c r="R54" s="12"/>
      <c r="S54" s="7">
        <v>184</v>
      </c>
      <c r="T54" s="7">
        <v>173</v>
      </c>
      <c r="U54" s="10">
        <f t="shared" si="19"/>
        <v>0.94021739130434778</v>
      </c>
      <c r="V54" s="11"/>
      <c r="W54" s="12"/>
      <c r="X54" s="7">
        <v>234</v>
      </c>
      <c r="Y54" s="7">
        <v>224</v>
      </c>
      <c r="Z54" s="10">
        <f t="shared" si="20"/>
        <v>0.95726495726495731</v>
      </c>
      <c r="AA54" s="11"/>
      <c r="AB54" s="12"/>
      <c r="AC54" s="17">
        <f t="shared" si="21"/>
        <v>203</v>
      </c>
      <c r="AD54" s="17">
        <f t="shared" si="21"/>
        <v>194</v>
      </c>
      <c r="AE54" s="18">
        <f t="shared" si="21"/>
        <v>0.95535624533461994</v>
      </c>
      <c r="AF54" s="11"/>
      <c r="AG54" s="12"/>
      <c r="AH54" s="17">
        <f t="shared" si="22"/>
        <v>50</v>
      </c>
      <c r="AI54" s="19">
        <f t="shared" si="23"/>
        <v>0.27173913043478259</v>
      </c>
      <c r="AJ54" s="17">
        <f t="shared" si="24"/>
        <v>51</v>
      </c>
      <c r="AK54" s="19">
        <f t="shared" si="25"/>
        <v>0.2947976878612717</v>
      </c>
      <c r="AL54" s="19">
        <f t="shared" si="26"/>
        <v>1.7047565960609523E-2</v>
      </c>
      <c r="AM54" s="11"/>
      <c r="AN54" s="12"/>
      <c r="AO54" s="20">
        <f t="shared" si="27"/>
        <v>43</v>
      </c>
      <c r="AP54" s="19">
        <f t="shared" si="28"/>
        <v>0.22513089005235601</v>
      </c>
      <c r="AQ54" s="20">
        <f t="shared" si="29"/>
        <v>39</v>
      </c>
      <c r="AR54" s="19">
        <f t="shared" si="30"/>
        <v>0.21081081081081082</v>
      </c>
      <c r="AS54" s="19">
        <f t="shared" si="31"/>
        <v>-1.1321430169597635E-2</v>
      </c>
      <c r="AU54" s="6"/>
    </row>
    <row r="55" spans="1:47">
      <c r="A55" s="4">
        <v>506</v>
      </c>
      <c r="B55" s="49" t="s">
        <v>48</v>
      </c>
      <c r="C55" s="51"/>
      <c r="D55" s="7">
        <v>354</v>
      </c>
      <c r="E55" s="7">
        <v>328</v>
      </c>
      <c r="F55" s="10">
        <v>0.92659999999999998</v>
      </c>
      <c r="G55" s="11"/>
      <c r="H55" s="12"/>
      <c r="I55" s="7">
        <v>443</v>
      </c>
      <c r="J55" s="7">
        <v>405</v>
      </c>
      <c r="K55" s="10">
        <f t="shared" si="17"/>
        <v>0.91422121896162534</v>
      </c>
      <c r="L55" s="11"/>
      <c r="M55" s="12"/>
      <c r="N55" s="7">
        <v>438</v>
      </c>
      <c r="O55" s="7">
        <v>403</v>
      </c>
      <c r="P55" s="10">
        <f t="shared" si="18"/>
        <v>0.92009132420091322</v>
      </c>
      <c r="Q55" s="11"/>
      <c r="R55" s="12"/>
      <c r="S55" s="7">
        <v>377</v>
      </c>
      <c r="T55" s="7">
        <v>358</v>
      </c>
      <c r="U55" s="10">
        <f t="shared" si="19"/>
        <v>0.9496021220159151</v>
      </c>
      <c r="V55" s="11"/>
      <c r="W55" s="12"/>
      <c r="X55" s="7">
        <v>391</v>
      </c>
      <c r="Y55" s="7">
        <v>358</v>
      </c>
      <c r="Z55" s="10">
        <f t="shared" si="20"/>
        <v>0.9156010230179028</v>
      </c>
      <c r="AA55" s="11"/>
      <c r="AB55" s="12"/>
      <c r="AC55" s="17">
        <f t="shared" si="21"/>
        <v>402</v>
      </c>
      <c r="AD55" s="17">
        <f t="shared" si="21"/>
        <v>373</v>
      </c>
      <c r="AE55" s="18">
        <f t="shared" si="21"/>
        <v>0.92843148974491052</v>
      </c>
      <c r="AF55" s="11"/>
      <c r="AG55" s="12"/>
      <c r="AH55" s="17">
        <f t="shared" si="22"/>
        <v>14</v>
      </c>
      <c r="AI55" s="19">
        <f t="shared" si="23"/>
        <v>3.7135278514588858E-2</v>
      </c>
      <c r="AJ55" s="17">
        <f t="shared" si="24"/>
        <v>0</v>
      </c>
      <c r="AK55" s="19">
        <f t="shared" si="25"/>
        <v>0</v>
      </c>
      <c r="AL55" s="19">
        <f t="shared" si="26"/>
        <v>-3.4001098998012291E-2</v>
      </c>
      <c r="AM55" s="11"/>
      <c r="AN55" s="12"/>
      <c r="AO55" s="20">
        <f t="shared" si="27"/>
        <v>-47</v>
      </c>
      <c r="AP55" s="19">
        <f t="shared" si="28"/>
        <v>-0.10730593607305935</v>
      </c>
      <c r="AQ55" s="20">
        <f t="shared" si="29"/>
        <v>-45</v>
      </c>
      <c r="AR55" s="19">
        <f t="shared" si="30"/>
        <v>-0.11166253101736973</v>
      </c>
      <c r="AS55" s="19">
        <f t="shared" si="31"/>
        <v>-4.4903011830104145E-3</v>
      </c>
      <c r="AU55" s="6"/>
    </row>
    <row r="56" spans="1:47">
      <c r="A56" s="4">
        <v>531</v>
      </c>
      <c r="B56" s="49" t="s">
        <v>49</v>
      </c>
      <c r="C56" s="51"/>
      <c r="D56" s="7">
        <v>142</v>
      </c>
      <c r="E56" s="7">
        <v>126</v>
      </c>
      <c r="F56" s="10">
        <v>0.88729999999999998</v>
      </c>
      <c r="G56" s="11"/>
      <c r="H56" s="12"/>
      <c r="I56" s="7">
        <v>194</v>
      </c>
      <c r="J56" s="7">
        <v>179</v>
      </c>
      <c r="K56" s="10">
        <f t="shared" si="17"/>
        <v>0.92268041237113407</v>
      </c>
      <c r="L56" s="11"/>
      <c r="M56" s="12"/>
      <c r="N56" s="7">
        <v>224</v>
      </c>
      <c r="O56" s="7">
        <v>199</v>
      </c>
      <c r="P56" s="10">
        <f t="shared" si="18"/>
        <v>0.8883928571428571</v>
      </c>
      <c r="Q56" s="11"/>
      <c r="R56" s="12"/>
      <c r="S56" s="7">
        <v>165</v>
      </c>
      <c r="T56" s="7">
        <v>146</v>
      </c>
      <c r="U56" s="10">
        <f t="shared" si="19"/>
        <v>0.88484848484848488</v>
      </c>
      <c r="V56" s="11"/>
      <c r="W56" s="12"/>
      <c r="X56" s="7">
        <v>165</v>
      </c>
      <c r="Y56" s="7">
        <v>149</v>
      </c>
      <c r="Z56" s="10">
        <f t="shared" si="20"/>
        <v>0.90303030303030307</v>
      </c>
      <c r="AA56" s="11"/>
      <c r="AB56" s="12"/>
      <c r="AC56" s="17">
        <f t="shared" si="21"/>
        <v>184.66666666666666</v>
      </c>
      <c r="AD56" s="17">
        <f t="shared" si="21"/>
        <v>164.66666666666666</v>
      </c>
      <c r="AE56" s="18">
        <f t="shared" si="21"/>
        <v>0.89209054834054846</v>
      </c>
      <c r="AF56" s="11"/>
      <c r="AG56" s="12"/>
      <c r="AH56" s="17">
        <f t="shared" si="22"/>
        <v>0</v>
      </c>
      <c r="AI56" s="19">
        <f t="shared" si="23"/>
        <v>0</v>
      </c>
      <c r="AJ56" s="17">
        <f t="shared" si="24"/>
        <v>3</v>
      </c>
      <c r="AK56" s="19">
        <f t="shared" si="25"/>
        <v>2.0547945205479451E-2</v>
      </c>
      <c r="AL56" s="19">
        <f t="shared" si="26"/>
        <v>1.8181818181818188E-2</v>
      </c>
      <c r="AM56" s="11"/>
      <c r="AN56" s="12"/>
      <c r="AO56" s="20">
        <f t="shared" si="27"/>
        <v>-59</v>
      </c>
      <c r="AP56" s="19">
        <f t="shared" si="28"/>
        <v>-0.26339285714285715</v>
      </c>
      <c r="AQ56" s="20">
        <f t="shared" si="29"/>
        <v>-50</v>
      </c>
      <c r="AR56" s="19">
        <f t="shared" si="30"/>
        <v>-0.25125628140703515</v>
      </c>
      <c r="AS56" s="19">
        <f t="shared" si="31"/>
        <v>1.4637445887445977E-2</v>
      </c>
      <c r="AU56" s="6"/>
    </row>
    <row r="57" spans="1:47">
      <c r="A57" s="4">
        <v>510</v>
      </c>
      <c r="B57" s="49" t="s">
        <v>50</v>
      </c>
      <c r="C57" s="51"/>
      <c r="D57" s="7">
        <v>609</v>
      </c>
      <c r="E57" s="7">
        <v>562</v>
      </c>
      <c r="F57" s="10">
        <v>0.92279999999999995</v>
      </c>
      <c r="G57" s="11"/>
      <c r="H57" s="12"/>
      <c r="I57" s="7">
        <v>500</v>
      </c>
      <c r="J57" s="7">
        <v>473</v>
      </c>
      <c r="K57" s="10">
        <f t="shared" si="17"/>
        <v>0.94599999999999995</v>
      </c>
      <c r="L57" s="11"/>
      <c r="M57" s="12"/>
      <c r="N57" s="7">
        <v>586</v>
      </c>
      <c r="O57" s="7">
        <v>558</v>
      </c>
      <c r="P57" s="10">
        <f t="shared" si="18"/>
        <v>0.95221843003412965</v>
      </c>
      <c r="Q57" s="11"/>
      <c r="R57" s="12"/>
      <c r="S57" s="7">
        <v>493</v>
      </c>
      <c r="T57" s="7">
        <v>465</v>
      </c>
      <c r="U57" s="10">
        <f t="shared" si="19"/>
        <v>0.94320486815415816</v>
      </c>
      <c r="V57" s="11"/>
      <c r="W57" s="12"/>
      <c r="X57" s="7">
        <v>189</v>
      </c>
      <c r="Y57" s="7">
        <v>178</v>
      </c>
      <c r="Z57" s="10">
        <f t="shared" si="20"/>
        <v>0.94179894179894175</v>
      </c>
      <c r="AA57" s="11"/>
      <c r="AB57" s="12"/>
      <c r="AC57" s="17">
        <f t="shared" si="21"/>
        <v>422.66666666666669</v>
      </c>
      <c r="AD57" s="17">
        <f t="shared" si="21"/>
        <v>400.33333333333331</v>
      </c>
      <c r="AE57" s="18">
        <f t="shared" si="21"/>
        <v>0.94574074666240993</v>
      </c>
      <c r="AF57" s="11"/>
      <c r="AG57" s="12"/>
      <c r="AH57" s="17">
        <f t="shared" si="22"/>
        <v>-304</v>
      </c>
      <c r="AI57" s="19">
        <f t="shared" si="23"/>
        <v>-0.61663286004056794</v>
      </c>
      <c r="AJ57" s="17">
        <f t="shared" si="24"/>
        <v>-287</v>
      </c>
      <c r="AK57" s="19">
        <f t="shared" si="25"/>
        <v>-0.6172043010752688</v>
      </c>
      <c r="AL57" s="19">
        <f t="shared" si="26"/>
        <v>-1.4059263552164136E-3</v>
      </c>
      <c r="AM57" s="11"/>
      <c r="AN57" s="12"/>
      <c r="AO57" s="20">
        <f t="shared" si="27"/>
        <v>-397</v>
      </c>
      <c r="AP57" s="19">
        <f t="shared" si="28"/>
        <v>-0.6774744027303754</v>
      </c>
      <c r="AQ57" s="20">
        <f t="shared" si="29"/>
        <v>-380</v>
      </c>
      <c r="AR57" s="19">
        <f t="shared" si="30"/>
        <v>-0.68100358422939067</v>
      </c>
      <c r="AS57" s="19">
        <f t="shared" si="31"/>
        <v>-1.0419488235187901E-2</v>
      </c>
      <c r="AU57" s="6"/>
    </row>
    <row r="58" spans="1:47">
      <c r="A58" s="4">
        <v>533</v>
      </c>
      <c r="B58" s="49" t="s">
        <v>51</v>
      </c>
      <c r="C58" s="51"/>
      <c r="D58" s="7">
        <v>147</v>
      </c>
      <c r="E58" s="7">
        <v>132</v>
      </c>
      <c r="F58" s="10">
        <v>0.89800000000000002</v>
      </c>
      <c r="G58" s="11"/>
      <c r="H58" s="12"/>
      <c r="I58" s="7">
        <v>130</v>
      </c>
      <c r="J58" s="7">
        <v>115</v>
      </c>
      <c r="K58" s="10">
        <f t="shared" si="17"/>
        <v>0.88461538461538458</v>
      </c>
      <c r="L58" s="11"/>
      <c r="M58" s="12"/>
      <c r="N58" s="7">
        <v>124</v>
      </c>
      <c r="O58" s="7">
        <v>114</v>
      </c>
      <c r="P58" s="10">
        <f t="shared" si="18"/>
        <v>0.91935483870967738</v>
      </c>
      <c r="Q58" s="11"/>
      <c r="R58" s="12"/>
      <c r="S58" s="7">
        <v>103</v>
      </c>
      <c r="T58" s="7">
        <v>98</v>
      </c>
      <c r="U58" s="10">
        <f t="shared" si="19"/>
        <v>0.95145631067961167</v>
      </c>
      <c r="V58" s="11"/>
      <c r="W58" s="12"/>
      <c r="X58" s="7">
        <v>93</v>
      </c>
      <c r="Y58" s="7">
        <v>87</v>
      </c>
      <c r="Z58" s="10">
        <f t="shared" si="20"/>
        <v>0.93548387096774188</v>
      </c>
      <c r="AA58" s="11"/>
      <c r="AB58" s="12"/>
      <c r="AC58" s="17">
        <f t="shared" si="21"/>
        <v>106.66666666666667</v>
      </c>
      <c r="AD58" s="17">
        <f t="shared" si="21"/>
        <v>99.666666666666671</v>
      </c>
      <c r="AE58" s="18">
        <f t="shared" si="21"/>
        <v>0.93543167345234368</v>
      </c>
      <c r="AF58" s="11"/>
      <c r="AG58" s="12"/>
      <c r="AH58" s="17">
        <f t="shared" si="22"/>
        <v>-10</v>
      </c>
      <c r="AI58" s="19">
        <f t="shared" si="23"/>
        <v>-9.7087378640776698E-2</v>
      </c>
      <c r="AJ58" s="17">
        <f t="shared" si="24"/>
        <v>-11</v>
      </c>
      <c r="AK58" s="19">
        <f t="shared" si="25"/>
        <v>-0.11224489795918367</v>
      </c>
      <c r="AL58" s="19">
        <f t="shared" si="26"/>
        <v>-1.597243971186979E-2</v>
      </c>
      <c r="AM58" s="11"/>
      <c r="AN58" s="12"/>
      <c r="AO58" s="20">
        <f t="shared" si="27"/>
        <v>-31</v>
      </c>
      <c r="AP58" s="19">
        <f t="shared" si="28"/>
        <v>-0.25</v>
      </c>
      <c r="AQ58" s="20">
        <f t="shared" si="29"/>
        <v>-27</v>
      </c>
      <c r="AR58" s="19">
        <f t="shared" si="30"/>
        <v>-0.23684210526315788</v>
      </c>
      <c r="AS58" s="19">
        <f t="shared" si="31"/>
        <v>1.6129032258064502E-2</v>
      </c>
      <c r="AU58" s="6"/>
    </row>
    <row r="59" spans="1:47">
      <c r="A59" s="4">
        <v>522</v>
      </c>
      <c r="B59" s="49" t="s">
        <v>52</v>
      </c>
      <c r="C59" s="51"/>
      <c r="D59" s="7">
        <v>1264</v>
      </c>
      <c r="E59" s="7">
        <v>1151</v>
      </c>
      <c r="F59" s="10">
        <v>0.91059999999999997</v>
      </c>
      <c r="G59" s="11"/>
      <c r="H59" s="12"/>
      <c r="I59" s="7">
        <v>1156</v>
      </c>
      <c r="J59" s="7">
        <v>1063</v>
      </c>
      <c r="K59" s="10">
        <f t="shared" si="17"/>
        <v>0.91955017301038067</v>
      </c>
      <c r="L59" s="11"/>
      <c r="M59" s="12"/>
      <c r="N59" s="7">
        <v>1398</v>
      </c>
      <c r="O59" s="7">
        <v>1278</v>
      </c>
      <c r="P59" s="10">
        <f t="shared" si="18"/>
        <v>0.91416309012875541</v>
      </c>
      <c r="Q59" s="11"/>
      <c r="R59" s="12"/>
      <c r="S59" s="7">
        <v>1368</v>
      </c>
      <c r="T59" s="7">
        <v>1268</v>
      </c>
      <c r="U59" s="10">
        <f t="shared" si="19"/>
        <v>0.92690058479532167</v>
      </c>
      <c r="V59" s="11"/>
      <c r="W59" s="12"/>
      <c r="X59" s="7">
        <v>1276</v>
      </c>
      <c r="Y59" s="7">
        <v>1172</v>
      </c>
      <c r="Z59" s="10">
        <f t="shared" si="20"/>
        <v>0.91849529780564265</v>
      </c>
      <c r="AA59" s="11"/>
      <c r="AB59" s="12"/>
      <c r="AC59" s="17">
        <f t="shared" si="21"/>
        <v>1347.3333333333333</v>
      </c>
      <c r="AD59" s="17">
        <f t="shared" si="21"/>
        <v>1239.3333333333333</v>
      </c>
      <c r="AE59" s="18">
        <f t="shared" si="21"/>
        <v>0.91985299090990658</v>
      </c>
      <c r="AF59" s="11"/>
      <c r="AG59" s="12"/>
      <c r="AH59" s="17">
        <f t="shared" si="22"/>
        <v>-92</v>
      </c>
      <c r="AI59" s="19">
        <f t="shared" si="23"/>
        <v>-6.725146198830409E-2</v>
      </c>
      <c r="AJ59" s="17">
        <f t="shared" si="24"/>
        <v>-96</v>
      </c>
      <c r="AK59" s="19">
        <f t="shared" si="25"/>
        <v>-7.5709779179810727E-2</v>
      </c>
      <c r="AL59" s="19">
        <f t="shared" si="26"/>
        <v>-8.4052869896790172E-3</v>
      </c>
      <c r="AM59" s="11"/>
      <c r="AN59" s="12"/>
      <c r="AO59" s="20">
        <f t="shared" si="27"/>
        <v>-122</v>
      </c>
      <c r="AP59" s="19">
        <f t="shared" si="28"/>
        <v>-8.7267525035765375E-2</v>
      </c>
      <c r="AQ59" s="20">
        <f t="shared" si="29"/>
        <v>-106</v>
      </c>
      <c r="AR59" s="19">
        <f t="shared" si="30"/>
        <v>-8.2942097026604072E-2</v>
      </c>
      <c r="AS59" s="19">
        <f t="shared" si="31"/>
        <v>4.3322076768872453E-3</v>
      </c>
      <c r="AU59" s="6"/>
    </row>
    <row r="60" spans="1:47">
      <c r="A60" s="4">
        <v>534</v>
      </c>
      <c r="B60" s="49" t="s">
        <v>53</v>
      </c>
      <c r="C60" s="51"/>
      <c r="D60" s="7">
        <v>86</v>
      </c>
      <c r="E60" s="7">
        <v>81</v>
      </c>
      <c r="F60" s="10">
        <v>0.94189999999999996</v>
      </c>
      <c r="G60" s="11"/>
      <c r="H60" s="12"/>
      <c r="I60" s="7">
        <v>104</v>
      </c>
      <c r="J60" s="7">
        <v>93</v>
      </c>
      <c r="K60" s="10">
        <f t="shared" si="17"/>
        <v>0.89423076923076927</v>
      </c>
      <c r="L60" s="11"/>
      <c r="M60" s="12"/>
      <c r="N60" s="7">
        <v>87</v>
      </c>
      <c r="O60" s="7">
        <v>80</v>
      </c>
      <c r="P60" s="10">
        <f t="shared" si="18"/>
        <v>0.91954022988505746</v>
      </c>
      <c r="Q60" s="11"/>
      <c r="R60" s="12"/>
      <c r="S60" s="7">
        <v>68</v>
      </c>
      <c r="T60" s="7">
        <v>63</v>
      </c>
      <c r="U60" s="10">
        <f t="shared" si="19"/>
        <v>0.92647058823529416</v>
      </c>
      <c r="V60" s="11"/>
      <c r="W60" s="12"/>
      <c r="X60" s="7">
        <v>74</v>
      </c>
      <c r="Y60" s="7">
        <v>71</v>
      </c>
      <c r="Z60" s="10">
        <f t="shared" si="20"/>
        <v>0.95945945945945943</v>
      </c>
      <c r="AA60" s="11"/>
      <c r="AB60" s="12"/>
      <c r="AC60" s="17">
        <f t="shared" si="21"/>
        <v>76.333333333333329</v>
      </c>
      <c r="AD60" s="17">
        <f t="shared" si="21"/>
        <v>71.333333333333329</v>
      </c>
      <c r="AE60" s="18">
        <f t="shared" si="21"/>
        <v>0.93515675919327046</v>
      </c>
      <c r="AF60" s="11"/>
      <c r="AG60" s="12"/>
      <c r="AH60" s="17">
        <f t="shared" si="22"/>
        <v>6</v>
      </c>
      <c r="AI60" s="19">
        <f t="shared" si="23"/>
        <v>8.8235294117647065E-2</v>
      </c>
      <c r="AJ60" s="17">
        <f t="shared" si="24"/>
        <v>8</v>
      </c>
      <c r="AK60" s="19">
        <f t="shared" si="25"/>
        <v>0.12698412698412698</v>
      </c>
      <c r="AL60" s="19">
        <f t="shared" si="26"/>
        <v>3.2988871224165273E-2</v>
      </c>
      <c r="AM60" s="11"/>
      <c r="AN60" s="12"/>
      <c r="AO60" s="20">
        <f t="shared" si="27"/>
        <v>-13</v>
      </c>
      <c r="AP60" s="19">
        <f t="shared" si="28"/>
        <v>-0.14942528735632185</v>
      </c>
      <c r="AQ60" s="20">
        <f t="shared" si="29"/>
        <v>-9</v>
      </c>
      <c r="AR60" s="19">
        <f t="shared" si="30"/>
        <v>-0.1125</v>
      </c>
      <c r="AS60" s="19">
        <f t="shared" si="31"/>
        <v>3.9919229574401971E-2</v>
      </c>
      <c r="AU60" s="6"/>
    </row>
    <row r="61" spans="1:47">
      <c r="A61" s="4">
        <v>504</v>
      </c>
      <c r="B61" s="49" t="s">
        <v>54</v>
      </c>
      <c r="C61" s="51"/>
      <c r="D61" s="7">
        <v>524</v>
      </c>
      <c r="E61" s="7">
        <v>488</v>
      </c>
      <c r="F61" s="10">
        <v>0.93130000000000002</v>
      </c>
      <c r="G61" s="11"/>
      <c r="H61" s="12"/>
      <c r="I61" s="7">
        <v>513</v>
      </c>
      <c r="J61" s="7">
        <v>483</v>
      </c>
      <c r="K61" s="10">
        <f t="shared" si="17"/>
        <v>0.94152046783625731</v>
      </c>
      <c r="L61" s="11"/>
      <c r="M61" s="12"/>
      <c r="N61" s="7">
        <v>573</v>
      </c>
      <c r="O61" s="7">
        <v>541</v>
      </c>
      <c r="P61" s="10">
        <f t="shared" si="18"/>
        <v>0.94415357766143104</v>
      </c>
      <c r="Q61" s="11"/>
      <c r="R61" s="12"/>
      <c r="S61" s="7">
        <v>690</v>
      </c>
      <c r="T61" s="7">
        <v>652</v>
      </c>
      <c r="U61" s="10">
        <f t="shared" si="19"/>
        <v>0.94492753623188408</v>
      </c>
      <c r="V61" s="11"/>
      <c r="W61" s="12"/>
      <c r="X61" s="7">
        <v>616</v>
      </c>
      <c r="Y61" s="7">
        <v>581</v>
      </c>
      <c r="Z61" s="10">
        <f t="shared" si="20"/>
        <v>0.94318181818181823</v>
      </c>
      <c r="AA61" s="11"/>
      <c r="AB61" s="12"/>
      <c r="AC61" s="17">
        <f t="shared" si="21"/>
        <v>626.33333333333337</v>
      </c>
      <c r="AD61" s="17">
        <f t="shared" si="21"/>
        <v>591.33333333333337</v>
      </c>
      <c r="AE61" s="18">
        <f t="shared" si="21"/>
        <v>0.94408764402504453</v>
      </c>
      <c r="AF61" s="11"/>
      <c r="AG61" s="12"/>
      <c r="AH61" s="17">
        <f t="shared" si="22"/>
        <v>-74</v>
      </c>
      <c r="AI61" s="19">
        <f t="shared" si="23"/>
        <v>-0.1072463768115942</v>
      </c>
      <c r="AJ61" s="17">
        <f t="shared" si="24"/>
        <v>-71</v>
      </c>
      <c r="AK61" s="19">
        <f t="shared" si="25"/>
        <v>-0.10889570552147239</v>
      </c>
      <c r="AL61" s="19">
        <f t="shared" si="26"/>
        <v>-1.7457180500658476E-3</v>
      </c>
      <c r="AM61" s="11"/>
      <c r="AN61" s="12"/>
      <c r="AO61" s="20">
        <f t="shared" si="27"/>
        <v>43</v>
      </c>
      <c r="AP61" s="19">
        <f t="shared" si="28"/>
        <v>7.5043630017452012E-2</v>
      </c>
      <c r="AQ61" s="20">
        <f t="shared" si="29"/>
        <v>40</v>
      </c>
      <c r="AR61" s="19">
        <f t="shared" si="30"/>
        <v>7.3937153419593352E-2</v>
      </c>
      <c r="AS61" s="19">
        <f t="shared" si="31"/>
        <v>-9.717594796128104E-4</v>
      </c>
      <c r="AU61" s="6"/>
    </row>
    <row r="62" spans="1:47">
      <c r="A62" s="4">
        <v>516</v>
      </c>
      <c r="B62" s="49" t="s">
        <v>55</v>
      </c>
      <c r="C62" s="51"/>
      <c r="D62" s="7">
        <v>555</v>
      </c>
      <c r="E62" s="7">
        <v>528</v>
      </c>
      <c r="F62" s="10">
        <v>0.95140000000000002</v>
      </c>
      <c r="G62" s="11"/>
      <c r="H62" s="12"/>
      <c r="I62" s="7">
        <v>561</v>
      </c>
      <c r="J62" s="7">
        <v>532</v>
      </c>
      <c r="K62" s="10">
        <f t="shared" si="17"/>
        <v>0.94830659536541895</v>
      </c>
      <c r="L62" s="11"/>
      <c r="M62" s="12"/>
      <c r="N62" s="7">
        <v>692</v>
      </c>
      <c r="O62" s="7">
        <v>651</v>
      </c>
      <c r="P62" s="10">
        <f t="shared" si="18"/>
        <v>0.94075144508670516</v>
      </c>
      <c r="Q62" s="11"/>
      <c r="R62" s="12"/>
      <c r="S62" s="7">
        <v>736</v>
      </c>
      <c r="T62" s="7">
        <v>694</v>
      </c>
      <c r="U62" s="10">
        <f t="shared" si="19"/>
        <v>0.94293478260869568</v>
      </c>
      <c r="V62" s="11"/>
      <c r="W62" s="12"/>
      <c r="X62" s="7">
        <v>1011</v>
      </c>
      <c r="Y62" s="7">
        <v>942</v>
      </c>
      <c r="Z62" s="10">
        <f t="shared" si="20"/>
        <v>0.93175074183976259</v>
      </c>
      <c r="AA62" s="11"/>
      <c r="AB62" s="12"/>
      <c r="AC62" s="17">
        <f t="shared" si="21"/>
        <v>813</v>
      </c>
      <c r="AD62" s="17">
        <f t="shared" si="21"/>
        <v>762.33333333333337</v>
      </c>
      <c r="AE62" s="18">
        <f t="shared" si="21"/>
        <v>0.9384789898450544</v>
      </c>
      <c r="AF62" s="11"/>
      <c r="AG62" s="12"/>
      <c r="AH62" s="17">
        <f t="shared" si="22"/>
        <v>275</v>
      </c>
      <c r="AI62" s="19">
        <f t="shared" si="23"/>
        <v>0.37364130434782611</v>
      </c>
      <c r="AJ62" s="17">
        <f t="shared" si="24"/>
        <v>248</v>
      </c>
      <c r="AK62" s="19">
        <f t="shared" si="25"/>
        <v>0.35734870317002881</v>
      </c>
      <c r="AL62" s="19">
        <f t="shared" si="26"/>
        <v>-1.118404076893309E-2</v>
      </c>
      <c r="AM62" s="11"/>
      <c r="AN62" s="12"/>
      <c r="AO62" s="20">
        <f t="shared" si="27"/>
        <v>319</v>
      </c>
      <c r="AP62" s="19">
        <f t="shared" si="28"/>
        <v>0.46098265895953755</v>
      </c>
      <c r="AQ62" s="20">
        <f t="shared" si="29"/>
        <v>291</v>
      </c>
      <c r="AR62" s="19">
        <f t="shared" si="30"/>
        <v>0.44700460829493088</v>
      </c>
      <c r="AS62" s="19">
        <f t="shared" si="31"/>
        <v>-9.0007032469425763E-3</v>
      </c>
      <c r="AU62" s="6"/>
    </row>
    <row r="63" spans="1:47">
      <c r="A63" s="4">
        <v>539</v>
      </c>
      <c r="B63" s="49" t="s">
        <v>56</v>
      </c>
      <c r="C63" s="52"/>
      <c r="D63" s="14">
        <v>237</v>
      </c>
      <c r="E63" s="14">
        <v>219</v>
      </c>
      <c r="F63" s="21">
        <v>0.92410000000000003</v>
      </c>
      <c r="G63" s="23"/>
      <c r="H63" s="22"/>
      <c r="I63" s="14">
        <v>170</v>
      </c>
      <c r="J63" s="14">
        <v>157</v>
      </c>
      <c r="K63" s="21">
        <f t="shared" si="17"/>
        <v>0.92352941176470593</v>
      </c>
      <c r="L63" s="23"/>
      <c r="M63" s="22"/>
      <c r="N63" s="14">
        <v>258</v>
      </c>
      <c r="O63" s="14">
        <v>244</v>
      </c>
      <c r="P63" s="21">
        <f t="shared" si="18"/>
        <v>0.94573643410852715</v>
      </c>
      <c r="Q63" s="23"/>
      <c r="R63" s="22"/>
      <c r="S63" s="14">
        <v>258</v>
      </c>
      <c r="T63" s="14">
        <v>239</v>
      </c>
      <c r="U63" s="21">
        <f t="shared" si="19"/>
        <v>0.9263565891472868</v>
      </c>
      <c r="V63" s="23"/>
      <c r="W63" s="22"/>
      <c r="X63" s="14">
        <v>273</v>
      </c>
      <c r="Y63" s="14">
        <v>246</v>
      </c>
      <c r="Z63" s="21">
        <f t="shared" si="20"/>
        <v>0.90109890109890112</v>
      </c>
      <c r="AA63" s="23"/>
      <c r="AB63" s="22"/>
      <c r="AC63" s="24">
        <f t="shared" si="21"/>
        <v>263</v>
      </c>
      <c r="AD63" s="24">
        <f t="shared" si="21"/>
        <v>243</v>
      </c>
      <c r="AE63" s="25">
        <f t="shared" si="21"/>
        <v>0.92439730811823839</v>
      </c>
      <c r="AF63" s="23"/>
      <c r="AG63" s="22"/>
      <c r="AH63" s="24">
        <f t="shared" si="22"/>
        <v>15</v>
      </c>
      <c r="AI63" s="26">
        <f t="shared" si="23"/>
        <v>5.8139534883720929E-2</v>
      </c>
      <c r="AJ63" s="24">
        <f t="shared" si="24"/>
        <v>7</v>
      </c>
      <c r="AK63" s="26">
        <f t="shared" si="25"/>
        <v>2.9288702928870293E-2</v>
      </c>
      <c r="AL63" s="26">
        <f t="shared" si="26"/>
        <v>-2.5257688048385685E-2</v>
      </c>
      <c r="AM63" s="23"/>
      <c r="AN63" s="22"/>
      <c r="AO63" s="27">
        <f t="shared" si="27"/>
        <v>15</v>
      </c>
      <c r="AP63" s="26">
        <f t="shared" si="28"/>
        <v>5.8139534883720929E-2</v>
      </c>
      <c r="AQ63" s="27">
        <f t="shared" si="29"/>
        <v>2</v>
      </c>
      <c r="AR63" s="26">
        <f t="shared" si="30"/>
        <v>8.1967213114754103E-3</v>
      </c>
      <c r="AS63" s="26">
        <f t="shared" si="31"/>
        <v>-4.4637533009626029E-2</v>
      </c>
      <c r="AU63" s="6"/>
    </row>
    <row r="64" spans="1:47">
      <c r="B64" s="8"/>
      <c r="C64" s="51"/>
      <c r="D64" s="28"/>
      <c r="E64" s="28"/>
      <c r="F64" s="28"/>
      <c r="G64" s="11"/>
      <c r="H64" s="12"/>
      <c r="I64" s="28"/>
      <c r="J64" s="28"/>
      <c r="K64" s="10"/>
      <c r="L64" s="11"/>
      <c r="M64" s="12"/>
      <c r="N64" s="28"/>
      <c r="O64" s="28"/>
      <c r="P64" s="10"/>
      <c r="Q64" s="11"/>
      <c r="R64" s="12"/>
      <c r="S64" s="28"/>
      <c r="T64" s="28"/>
      <c r="U64" s="10"/>
      <c r="V64" s="11"/>
      <c r="W64" s="12"/>
      <c r="X64" s="28"/>
      <c r="Y64" s="28"/>
      <c r="Z64" s="10"/>
      <c r="AA64" s="11"/>
      <c r="AB64" s="12"/>
      <c r="AC64" s="17"/>
      <c r="AD64" s="17"/>
      <c r="AE64" s="18"/>
      <c r="AF64" s="11"/>
      <c r="AG64" s="12"/>
      <c r="AH64" s="17"/>
      <c r="AI64" s="19"/>
      <c r="AJ64" s="17"/>
      <c r="AK64" s="19"/>
      <c r="AL64" s="19"/>
      <c r="AM64" s="11"/>
      <c r="AN64" s="12"/>
      <c r="AO64" s="20"/>
      <c r="AP64" s="19"/>
      <c r="AQ64" s="20"/>
      <c r="AR64" s="19"/>
      <c r="AS64" s="19"/>
      <c r="AU64" s="6"/>
    </row>
    <row r="65" spans="1:47">
      <c r="A65" s="1" t="s">
        <v>8</v>
      </c>
      <c r="B65" s="49" t="s">
        <v>57</v>
      </c>
      <c r="C65" s="51"/>
      <c r="D65" s="29">
        <f>SUM(D14:D63)</f>
        <v>20537</v>
      </c>
      <c r="E65" s="29">
        <f>SUM(E14:E63)</f>
        <v>19143</v>
      </c>
      <c r="F65" s="10">
        <v>0.93210000000000004</v>
      </c>
      <c r="G65" s="11"/>
      <c r="H65" s="12"/>
      <c r="I65" s="29">
        <v>20803</v>
      </c>
      <c r="J65" s="29">
        <v>19377</v>
      </c>
      <c r="K65" s="10">
        <f t="shared" ref="K65" si="32">J65/I65</f>
        <v>0.93145219439503912</v>
      </c>
      <c r="L65" s="11"/>
      <c r="M65" s="12"/>
      <c r="N65" s="29">
        <v>22471</v>
      </c>
      <c r="O65" s="29">
        <v>20988</v>
      </c>
      <c r="P65" s="10">
        <f t="shared" ref="P65" si="33">O65/N65</f>
        <v>0.93400382715499974</v>
      </c>
      <c r="Q65" s="11"/>
      <c r="R65" s="12"/>
      <c r="S65" s="29">
        <v>24456</v>
      </c>
      <c r="T65" s="29">
        <v>23041</v>
      </c>
      <c r="U65" s="10">
        <f t="shared" ref="U65" si="34">T65/S65</f>
        <v>0.9421409878966307</v>
      </c>
      <c r="V65" s="11"/>
      <c r="W65" s="12"/>
      <c r="X65" s="29">
        <v>24755</v>
      </c>
      <c r="Y65" s="29">
        <v>23065</v>
      </c>
      <c r="Z65" s="10">
        <f t="shared" si="20"/>
        <v>0.9317309634417289</v>
      </c>
      <c r="AA65" s="11"/>
      <c r="AB65" s="12"/>
      <c r="AC65" s="17">
        <f t="shared" si="21"/>
        <v>23894</v>
      </c>
      <c r="AD65" s="17">
        <f t="shared" si="21"/>
        <v>22364.666666666668</v>
      </c>
      <c r="AE65" s="18">
        <f t="shared" si="21"/>
        <v>0.93595859283111971</v>
      </c>
      <c r="AF65" s="11"/>
      <c r="AG65" s="12"/>
      <c r="AH65" s="17">
        <f t="shared" si="22"/>
        <v>299</v>
      </c>
      <c r="AI65" s="19">
        <f t="shared" si="23"/>
        <v>1.2226038599934576E-2</v>
      </c>
      <c r="AJ65" s="17">
        <f t="shared" si="24"/>
        <v>24</v>
      </c>
      <c r="AK65" s="19">
        <f t="shared" si="25"/>
        <v>1.0416214574020225E-3</v>
      </c>
      <c r="AL65" s="19">
        <f t="shared" si="26"/>
        <v>-1.0410024454901801E-2</v>
      </c>
      <c r="AM65" s="11"/>
      <c r="AN65" s="12"/>
      <c r="AO65" s="20">
        <f>X65-N65</f>
        <v>2284</v>
      </c>
      <c r="AP65" s="19">
        <f>IF(N65=0,"--",AO65/N65)</f>
        <v>0.10164211650571849</v>
      </c>
      <c r="AQ65" s="20">
        <f>Y65-O65</f>
        <v>2077</v>
      </c>
      <c r="AR65" s="19">
        <f>IF(O65=0,"--",AQ65/O65)</f>
        <v>9.8961311225462173E-2</v>
      </c>
      <c r="AS65" s="19">
        <f>Z65-P65</f>
        <v>-2.2728637132708451E-3</v>
      </c>
      <c r="AU65" s="6"/>
    </row>
    <row r="66" spans="1:47">
      <c r="A66" s="1"/>
      <c r="B66" s="49"/>
      <c r="C66" s="51"/>
      <c r="D66" s="11"/>
      <c r="E66" s="30"/>
      <c r="F66" s="30"/>
      <c r="G66" s="11"/>
      <c r="H66" s="12"/>
      <c r="I66" s="11"/>
      <c r="J66" s="30"/>
      <c r="K66" s="10"/>
      <c r="L66" s="11"/>
      <c r="M66" s="12"/>
      <c r="N66" s="11"/>
      <c r="O66" s="30"/>
      <c r="P66" s="10"/>
      <c r="Q66" s="11"/>
      <c r="R66" s="12"/>
      <c r="S66" s="28"/>
      <c r="T66" s="43"/>
      <c r="U66" s="10"/>
      <c r="V66" s="11"/>
      <c r="W66" s="12"/>
      <c r="X66" s="28"/>
      <c r="Y66" s="43"/>
      <c r="Z66" s="10"/>
      <c r="AA66" s="11"/>
      <c r="AB66" s="12"/>
      <c r="AC66" s="17"/>
      <c r="AD66" s="17"/>
      <c r="AE66" s="18"/>
      <c r="AF66" s="11"/>
      <c r="AG66" s="12"/>
      <c r="AH66" s="17"/>
      <c r="AI66" s="19"/>
      <c r="AJ66" s="17"/>
      <c r="AK66" s="19"/>
      <c r="AL66" s="19"/>
      <c r="AM66" s="11"/>
      <c r="AN66" s="12"/>
      <c r="AO66" s="20"/>
      <c r="AP66" s="19"/>
      <c r="AQ66" s="20"/>
      <c r="AR66" s="19"/>
      <c r="AS66" s="19"/>
      <c r="AU66" s="6"/>
    </row>
    <row r="67" spans="1:47">
      <c r="A67" s="1"/>
      <c r="B67" s="49" t="s">
        <v>58</v>
      </c>
      <c r="C67" s="51"/>
      <c r="D67" s="29">
        <v>20521</v>
      </c>
      <c r="E67" s="29">
        <v>19128</v>
      </c>
      <c r="F67" s="10">
        <v>0.93210000000000004</v>
      </c>
      <c r="G67" s="11"/>
      <c r="H67" s="12"/>
      <c r="I67" s="29">
        <v>20774</v>
      </c>
      <c r="J67" s="29">
        <v>19350</v>
      </c>
      <c r="K67" s="10">
        <f t="shared" ref="K67" si="35">J67/I67</f>
        <v>0.93145277751034949</v>
      </c>
      <c r="L67" s="11"/>
      <c r="M67" s="12"/>
      <c r="N67" s="29">
        <v>22436</v>
      </c>
      <c r="O67" s="29">
        <v>20954</v>
      </c>
      <c r="P67" s="10">
        <f t="shared" ref="P67" si="36">O67/N67</f>
        <v>0.93394544482082364</v>
      </c>
      <c r="Q67" s="11"/>
      <c r="R67" s="12"/>
      <c r="S67" s="29">
        <v>24426</v>
      </c>
      <c r="T67" s="29">
        <v>23011</v>
      </c>
      <c r="U67" s="10">
        <f t="shared" ref="U67" si="37">T67/S67</f>
        <v>0.94206992548923274</v>
      </c>
      <c r="V67" s="11"/>
      <c r="W67" s="12"/>
      <c r="X67" s="7" t="s">
        <v>110</v>
      </c>
      <c r="Y67" s="7" t="s">
        <v>110</v>
      </c>
      <c r="Z67" s="7" t="s">
        <v>110</v>
      </c>
      <c r="AA67" s="11"/>
      <c r="AB67" s="12"/>
      <c r="AC67" s="17">
        <f t="shared" si="21"/>
        <v>23431</v>
      </c>
      <c r="AD67" s="17">
        <f t="shared" si="21"/>
        <v>21982.5</v>
      </c>
      <c r="AE67" s="18">
        <f t="shared" si="21"/>
        <v>0.93800768515502819</v>
      </c>
      <c r="AF67" s="11"/>
      <c r="AG67" s="12"/>
      <c r="AH67" s="7" t="s">
        <v>110</v>
      </c>
      <c r="AI67" s="7" t="s">
        <v>110</v>
      </c>
      <c r="AJ67" s="7" t="s">
        <v>110</v>
      </c>
      <c r="AK67" s="7" t="s">
        <v>110</v>
      </c>
      <c r="AL67" s="7" t="s">
        <v>110</v>
      </c>
      <c r="AM67" s="11"/>
      <c r="AN67" s="12"/>
      <c r="AO67" s="7" t="s">
        <v>110</v>
      </c>
      <c r="AP67" s="7" t="s">
        <v>110</v>
      </c>
      <c r="AQ67" s="7" t="s">
        <v>110</v>
      </c>
      <c r="AR67" s="7" t="s">
        <v>110</v>
      </c>
      <c r="AS67" s="7" t="s">
        <v>110</v>
      </c>
      <c r="AU67" s="6"/>
    </row>
    <row r="68" spans="1:47">
      <c r="A68" s="1"/>
      <c r="B68" s="49"/>
      <c r="C68" s="8"/>
    </row>
    <row r="69" spans="1:47">
      <c r="A69" s="5" t="s">
        <v>87</v>
      </c>
      <c r="B69" s="49"/>
      <c r="C69" s="8"/>
    </row>
    <row r="70" spans="1:47">
      <c r="A70" s="1" t="s">
        <v>59</v>
      </c>
      <c r="B70" s="49"/>
      <c r="C70" s="8"/>
    </row>
    <row r="71" spans="1:47">
      <c r="A71" s="1" t="s">
        <v>60</v>
      </c>
      <c r="B71" s="1"/>
    </row>
  </sheetData>
  <mergeCells count="28">
    <mergeCell ref="AH11:AI11"/>
    <mergeCell ref="AJ11:AK11"/>
    <mergeCell ref="AO11:AP11"/>
    <mergeCell ref="AQ11:AR11"/>
    <mergeCell ref="AH9:AI9"/>
    <mergeCell ref="AJ9:AK9"/>
    <mergeCell ref="AO9:AP9"/>
    <mergeCell ref="AQ9:AR9"/>
    <mergeCell ref="AH10:AI10"/>
    <mergeCell ref="AJ10:AK10"/>
    <mergeCell ref="AO10:AP10"/>
    <mergeCell ref="AQ10:AR10"/>
    <mergeCell ref="AH8:AI8"/>
    <mergeCell ref="AJ8:AK8"/>
    <mergeCell ref="AO8:AP8"/>
    <mergeCell ref="AQ8:AR8"/>
    <mergeCell ref="A1:AT1"/>
    <mergeCell ref="A2:AT2"/>
    <mergeCell ref="A3:AT3"/>
    <mergeCell ref="AG5:AM5"/>
    <mergeCell ref="AN5:AT5"/>
    <mergeCell ref="AJ6:AK6"/>
    <mergeCell ref="AQ6:AR6"/>
    <mergeCell ref="AC6:AE6"/>
    <mergeCell ref="AH7:AI7"/>
    <mergeCell ref="AJ7:AK7"/>
    <mergeCell ref="AO7:AP7"/>
    <mergeCell ref="AQ7:AR7"/>
  </mergeCells>
  <printOptions horizontalCentered="1"/>
  <pageMargins left="0.45" right="0.45" top="1" bottom="0.5" header="0.3" footer="0.3"/>
  <pageSetup scale="70" orientation="portrait" horizontalDpi="1200" verticalDpi="1200" r:id="rId1"/>
  <headerFooter>
    <oddHeader>&amp;CIllinois Community College Board
Number of CTE Concentrators Working – Placed or Retained in Employment – or Placed in Military Service  in the Second Post Program Quarter 
That Were Still Working or Placed in Military Service in the 3rd Program Quarter</oddHeader>
    <oddFooter>&amp;LSOURCE OF DATA:  ICCB Annual Enrollment and Completion (A1), Illinois Department of Employment Security Unemployment Insurance Wage Records (UI) and the University of Baltimore's Federal  Employment Data Exchange System (FEDES)</oddFooter>
  </headerFooter>
  <rowBreaks count="1" manualBreakCount="1">
    <brk id="67" max="16383" man="1"/>
  </rowBreaks>
  <colBreaks count="6" manualBreakCount="6">
    <brk id="8" min="4" max="66" man="1"/>
    <brk id="13" min="4" max="66" man="1"/>
    <brk id="23" min="4" max="66" man="1"/>
    <brk id="28" min="4" max="66" man="1"/>
    <brk id="33" min="4" max="66" man="1"/>
    <brk id="40" min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Job Retention Trends</vt:lpstr>
      <vt:lpstr>'4P1 Job Retention Trends'!Print_Area</vt:lpstr>
      <vt:lpstr>'4P1 Job Retention Trends'!Print_Titles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nwilson</dc:creator>
  <cp:lastModifiedBy>mdufour</cp:lastModifiedBy>
  <cp:lastPrinted>2013-12-12T20:58:32Z</cp:lastPrinted>
  <dcterms:created xsi:type="dcterms:W3CDTF">2010-05-11T20:42:49Z</dcterms:created>
  <dcterms:modified xsi:type="dcterms:W3CDTF">2014-01-14T18:57:37Z</dcterms:modified>
</cp:coreProperties>
</file>